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9"/>
  </bookViews>
  <sheets>
    <sheet name="Описание" sheetId="3" r:id="rId1"/>
    <sheet name="USA" sheetId="1" r:id="rId2"/>
    <sheet name="USA-УС-3" sheetId="10" r:id="rId3"/>
    <sheet name="EUROPE" sheetId="2" r:id="rId4"/>
    <sheet name="EUROPE-УС-3" sheetId="9" r:id="rId5"/>
    <sheet name="Отбор Отраслей " sheetId="4" r:id="rId6"/>
    <sheet name="ОС" sheetId="5" r:id="rId7"/>
    <sheet name="УС-1" sheetId="6" r:id="rId8"/>
    <sheet name="УС-2" sheetId="7" r:id="rId9"/>
    <sheet name="УС-3" sheetId="8" r:id="rId10"/>
  </sheets>
  <calcPr calcId="125725" iterate="1" iterateDelta="9.9999999999994451E-4" concurrentCalc="0"/>
</workbook>
</file>

<file path=xl/calcChain.xml><?xml version="1.0" encoding="utf-8"?>
<calcChain xmlns="http://schemas.openxmlformats.org/spreadsheetml/2006/main">
  <c r="AG6" i="9"/>
  <c r="AG7"/>
  <c r="AG8"/>
  <c r="AG9"/>
  <c r="AG5"/>
  <c r="AG10"/>
  <c r="AD6"/>
  <c r="AD7"/>
  <c r="AD8"/>
  <c r="AD9"/>
  <c r="AD5"/>
  <c r="AD10"/>
  <c r="S8"/>
  <c r="O8"/>
  <c r="K8"/>
  <c r="G8"/>
  <c r="C8"/>
  <c r="W8" i="10"/>
  <c r="S22"/>
  <c r="S8"/>
  <c r="O8"/>
  <c r="K7"/>
  <c r="G7"/>
  <c r="C19"/>
  <c r="B18"/>
  <c r="C7"/>
  <c r="C15" i="8"/>
  <c r="C5"/>
  <c r="F16" i="9"/>
  <c r="F17"/>
  <c r="G5"/>
  <c r="G6"/>
  <c r="G7"/>
  <c r="G9"/>
  <c r="G10"/>
  <c r="G11"/>
  <c r="G12"/>
  <c r="G13"/>
  <c r="G14"/>
  <c r="G15"/>
  <c r="G17"/>
  <c r="W5" i="10"/>
  <c r="W6"/>
  <c r="W7"/>
  <c r="W9"/>
  <c r="W10"/>
  <c r="W11"/>
  <c r="W12"/>
  <c r="W13"/>
  <c r="W14"/>
  <c r="W15"/>
  <c r="W16"/>
  <c r="W22"/>
  <c r="V21"/>
  <c r="S5"/>
  <c r="S6"/>
  <c r="S7"/>
  <c r="S9"/>
  <c r="S10"/>
  <c r="S11"/>
  <c r="S12"/>
  <c r="S13"/>
  <c r="S14"/>
  <c r="S15"/>
  <c r="S16"/>
  <c r="R21"/>
  <c r="O5"/>
  <c r="O6"/>
  <c r="O7"/>
  <c r="O9"/>
  <c r="O10"/>
  <c r="O11"/>
  <c r="O12"/>
  <c r="O13"/>
  <c r="O14"/>
  <c r="O15"/>
  <c r="O20"/>
  <c r="N19"/>
  <c r="K5"/>
  <c r="K6"/>
  <c r="K8"/>
  <c r="K9"/>
  <c r="K10"/>
  <c r="K11"/>
  <c r="K12"/>
  <c r="K13"/>
  <c r="K14"/>
  <c r="K19"/>
  <c r="J18"/>
  <c r="G5"/>
  <c r="G6"/>
  <c r="G8"/>
  <c r="G9"/>
  <c r="G10"/>
  <c r="G11"/>
  <c r="G12"/>
  <c r="G13"/>
  <c r="G14"/>
  <c r="G19"/>
  <c r="F18"/>
  <c r="C5"/>
  <c r="C8"/>
  <c r="C9"/>
  <c r="C10"/>
  <c r="C11"/>
  <c r="C12"/>
  <c r="C13"/>
  <c r="C14"/>
  <c r="C5" i="9"/>
  <c r="C6"/>
  <c r="C7"/>
  <c r="C9"/>
  <c r="C10"/>
  <c r="C11"/>
  <c r="C12"/>
  <c r="C13"/>
  <c r="C14"/>
  <c r="C15"/>
  <c r="C17"/>
  <c r="B16"/>
  <c r="V22" i="10"/>
  <c r="R22"/>
  <c r="N20"/>
  <c r="J19"/>
  <c r="F19"/>
  <c r="C6"/>
  <c r="B19"/>
  <c r="AD5"/>
  <c r="AD6"/>
  <c r="AD7"/>
  <c r="AD8"/>
  <c r="AD9"/>
  <c r="AD10"/>
  <c r="AD11"/>
  <c r="AA5"/>
  <c r="AA6"/>
  <c r="AA7"/>
  <c r="AA8"/>
  <c r="AA9"/>
  <c r="AA10"/>
  <c r="AA11"/>
  <c r="S5" i="9"/>
  <c r="S6"/>
  <c r="S7"/>
  <c r="S9"/>
  <c r="S10"/>
  <c r="S11"/>
  <c r="S12"/>
  <c r="S13"/>
  <c r="S14"/>
  <c r="S15"/>
  <c r="S16"/>
  <c r="S18"/>
  <c r="R17"/>
  <c r="K5"/>
  <c r="K6"/>
  <c r="K7"/>
  <c r="K9"/>
  <c r="K10"/>
  <c r="K11"/>
  <c r="K12"/>
  <c r="K13"/>
  <c r="K14"/>
  <c r="K15"/>
  <c r="K17"/>
  <c r="J16"/>
  <c r="O5"/>
  <c r="O6"/>
  <c r="O7"/>
  <c r="O9"/>
  <c r="O10"/>
  <c r="O11"/>
  <c r="O12"/>
  <c r="O13"/>
  <c r="O14"/>
  <c r="O15"/>
  <c r="O16"/>
  <c r="O18"/>
  <c r="N17"/>
  <c r="B17"/>
  <c r="C2" i="8"/>
  <c r="C3"/>
  <c r="C4"/>
  <c r="C6"/>
  <c r="C7"/>
  <c r="C8"/>
  <c r="C9"/>
  <c r="C10"/>
  <c r="C11"/>
  <c r="C12"/>
  <c r="C13"/>
  <c r="B14"/>
  <c r="B15"/>
  <c r="C2" i="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3"/>
  <c r="B22"/>
  <c r="B23"/>
  <c r="C2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B27"/>
  <c r="B28"/>
  <c r="C47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2"/>
  <c r="B47"/>
  <c r="B46"/>
  <c r="AA7" i="1"/>
  <c r="J45"/>
  <c r="W50"/>
  <c r="S50"/>
  <c r="R49"/>
  <c r="R50"/>
  <c r="O47"/>
  <c r="N46"/>
  <c r="J46"/>
  <c r="G46"/>
  <c r="C46"/>
  <c r="B45"/>
  <c r="B46"/>
  <c r="B47" i="2"/>
  <c r="C48"/>
  <c r="F47"/>
  <c r="G48"/>
  <c r="K47"/>
  <c r="O50"/>
  <c r="N50"/>
  <c r="N49"/>
  <c r="S50"/>
  <c r="R49"/>
  <c r="O6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AD8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AD9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AD10"/>
  <c r="AD11"/>
  <c r="AD7"/>
  <c r="AD6"/>
  <c r="AD5"/>
  <c r="N47"/>
  <c r="AA8"/>
  <c r="AA9"/>
  <c r="V49"/>
  <c r="V50"/>
  <c r="AA10"/>
  <c r="AA1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G43"/>
  <c r="G4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K4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5"/>
  <c r="O5"/>
  <c r="S5"/>
  <c r="W5"/>
  <c r="S6" i="2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Z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Z8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Z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Z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1"/>
  <c r="C42"/>
  <c r="C43"/>
  <c r="C44"/>
  <c r="C45"/>
  <c r="C46"/>
  <c r="C38"/>
  <c r="Z5"/>
  <c r="Z10"/>
  <c r="O5"/>
  <c r="K5"/>
  <c r="G5"/>
  <c r="C5"/>
  <c r="S5"/>
  <c r="B48"/>
  <c r="V5"/>
  <c r="F48"/>
  <c r="V6"/>
  <c r="J46"/>
  <c r="J47"/>
  <c r="V7"/>
  <c r="V8"/>
  <c r="R50"/>
  <c r="V9"/>
  <c r="V10"/>
  <c r="F45" i="1"/>
  <c r="F46"/>
  <c r="AA6"/>
  <c r="AA5"/>
  <c r="V5" i="9"/>
  <c r="Z5"/>
  <c r="V6"/>
  <c r="Z6"/>
  <c r="Z7"/>
  <c r="N18"/>
  <c r="V8"/>
  <c r="Z8"/>
  <c r="J17"/>
  <c r="V7"/>
  <c r="R18"/>
  <c r="V9"/>
  <c r="V10"/>
  <c r="Z9"/>
  <c r="Z10"/>
</calcChain>
</file>

<file path=xl/sharedStrings.xml><?xml version="1.0" encoding="utf-8"?>
<sst xmlns="http://schemas.openxmlformats.org/spreadsheetml/2006/main" count="1098" uniqueCount="242">
  <si>
    <t>USA</t>
  </si>
  <si>
    <t>Industry Name</t>
  </si>
  <si>
    <t>EBIT/Sales</t>
  </si>
  <si>
    <t>Air Transport</t>
  </si>
  <si>
    <t>Apparel</t>
  </si>
  <si>
    <t>Auto Parts</t>
  </si>
  <si>
    <t>Beverage</t>
  </si>
  <si>
    <t>Cable TV</t>
  </si>
  <si>
    <t>Computer Software/Svcs</t>
  </si>
  <si>
    <t>Computers/Peripherals</t>
  </si>
  <si>
    <t>Drug</t>
  </si>
  <si>
    <t>Educational Services</t>
  </si>
  <si>
    <t>Electric Util. (Central)</t>
  </si>
  <si>
    <t>Electric Utility (East)</t>
  </si>
  <si>
    <t>Electric Utility (West)</t>
  </si>
  <si>
    <t>Electronics</t>
  </si>
  <si>
    <t>Entertainment</t>
  </si>
  <si>
    <t>Food Processing</t>
  </si>
  <si>
    <t>Furn/Home Furnishings</t>
  </si>
  <si>
    <t>Healthcare Information</t>
  </si>
  <si>
    <t>Homebuilding</t>
  </si>
  <si>
    <t>Hotel/Gaming</t>
  </si>
  <si>
    <t>Household Products</t>
  </si>
  <si>
    <t>Human Resources</t>
  </si>
  <si>
    <t>Information Services</t>
  </si>
  <si>
    <t>Internet</t>
  </si>
  <si>
    <t>Medical Services</t>
  </si>
  <si>
    <t>Medical Supplies</t>
  </si>
  <si>
    <t>Newspaper</t>
  </si>
  <si>
    <t>Paper/Forest Products</t>
  </si>
  <si>
    <t>Pharmacy Services</t>
  </si>
  <si>
    <t>Power</t>
  </si>
  <si>
    <t>Precious Metals</t>
  </si>
  <si>
    <t>Property Management</t>
  </si>
  <si>
    <t>Publishing</t>
  </si>
  <si>
    <t>Railroad</t>
  </si>
  <si>
    <t>Recreation</t>
  </si>
  <si>
    <t>Restaurant</t>
  </si>
  <si>
    <t>Shoe</t>
  </si>
  <si>
    <t>Tobacco</t>
  </si>
  <si>
    <t>Toiletries/Cosmetics</t>
  </si>
  <si>
    <t>Utility (Foreign)</t>
  </si>
  <si>
    <t>Water Utility</t>
  </si>
  <si>
    <t>РЕНТАБЕЛЬНОСТЬ:</t>
  </si>
  <si>
    <t>Computer Software</t>
  </si>
  <si>
    <t>Diversified Co.</t>
  </si>
  <si>
    <t>E-Commerce</t>
  </si>
  <si>
    <t>IT Services</t>
  </si>
  <si>
    <t>Pre-tax Unadjusted Operating Margin</t>
  </si>
  <si>
    <t xml:space="preserve">Beverage </t>
  </si>
  <si>
    <t>Beverage (Alcoholic)</t>
  </si>
  <si>
    <t>Broadcasting</t>
  </si>
  <si>
    <t>Computer Services</t>
  </si>
  <si>
    <t>Electronics (Consumer &amp; Office)</t>
  </si>
  <si>
    <t>Farming/Agriculture</t>
  </si>
  <si>
    <t>Healthcare Products</t>
  </si>
  <si>
    <t>Healthcare Services</t>
  </si>
  <si>
    <t>Heathcare Information and Technology</t>
  </si>
  <si>
    <t>Insurance (General)</t>
  </si>
  <si>
    <t>Insurance (Life)</t>
  </si>
  <si>
    <t>Insurance (Prop/Cas.)</t>
  </si>
  <si>
    <t>Internet software and services</t>
  </si>
  <si>
    <t>Pharma &amp; Drugs</t>
  </si>
  <si>
    <t>Publshing &amp; Newspapers</t>
  </si>
  <si>
    <t>Reinsurance</t>
  </si>
  <si>
    <t>Transportation</t>
  </si>
  <si>
    <t>Utility (General)</t>
  </si>
  <si>
    <t>Utility (Water)</t>
  </si>
  <si>
    <t>Industry</t>
  </si>
  <si>
    <t>Beverage (Soft)</t>
  </si>
  <si>
    <t>Drugs (Biotechnology)</t>
  </si>
  <si>
    <t>Drugs (Pharmaceutical)</t>
  </si>
  <si>
    <t>Education</t>
  </si>
  <si>
    <t>Electronics (General)</t>
  </si>
  <si>
    <t>Healthcare Support Services</t>
  </si>
  <si>
    <t>Hospitals/Healthcare Facilities</t>
  </si>
  <si>
    <t>Restaurant/Dining</t>
  </si>
  <si>
    <t>Software (Entertainment)</t>
  </si>
  <si>
    <t>Software (Internet)</t>
  </si>
  <si>
    <t>Software (System &amp; Application)</t>
  </si>
  <si>
    <t>Transportation (Railroads)</t>
  </si>
  <si>
    <t>Apparel одежда</t>
  </si>
  <si>
    <t>Beverage (Alcoholic) напитки</t>
  </si>
  <si>
    <t>Beverage (Soft) напитки</t>
  </si>
  <si>
    <t>Broadcasting теле-радио</t>
  </si>
  <si>
    <t>Drugs (Biotechnology) лекарства</t>
  </si>
  <si>
    <t>Entertainment развлечения</t>
  </si>
  <si>
    <t>Furn/Home Furnishings мебель</t>
  </si>
  <si>
    <t>Healthcare Products здравоохранение</t>
  </si>
  <si>
    <t>Homebuilding жил. Строит.</t>
  </si>
  <si>
    <t>Hotel/Gaming игорн. Бизнес</t>
  </si>
  <si>
    <t>Insurance (General) страхование</t>
  </si>
  <si>
    <t>Recreation отдых</t>
  </si>
  <si>
    <t>Reinsurance перестрахование</t>
  </si>
  <si>
    <t>Shoe обувь</t>
  </si>
  <si>
    <t>СРЕДНЕЕ:</t>
  </si>
  <si>
    <t>Год</t>
  </si>
  <si>
    <t>Рентабельность</t>
  </si>
  <si>
    <t>Среднее:</t>
  </si>
  <si>
    <t>EUROPE</t>
  </si>
  <si>
    <t>Industry name</t>
  </si>
  <si>
    <t>Pre-tax Operating Margin</t>
  </si>
  <si>
    <t>Healthcare Information and Technology</t>
  </si>
  <si>
    <t>Healthcare Facilities</t>
  </si>
  <si>
    <t>Tranportation</t>
  </si>
  <si>
    <t>http://people.stern.nyu.edu/adamodar/New_Home_Page/data.html</t>
  </si>
  <si>
    <t>Данные архива:</t>
  </si>
  <si>
    <t>Текущие данные:</t>
  </si>
  <si>
    <t xml:space="preserve">http://people.stern.nyu.edu/adamodar/New_Home_Page/dataarchived.html </t>
  </si>
  <si>
    <t xml:space="preserve">http://people.stern.nyu.edu/adamodar/New_Home_Page/datacurrent.html </t>
  </si>
  <si>
    <t>Рубрика: “Operating and Net Margins by Industry”</t>
  </si>
  <si>
    <t>РЕНТАБЕЛЬНОСТЬ = “pre-tax unadjusted operating margin” (PTUOM)" : (1 - “pre-tax unadjusted operating margin” (PTUOM) )</t>
  </si>
  <si>
    <t>“ИЗДЕРЖКИ, ПРИБЫЛЬ, РЕНТАБЕЛЬНОСТЬ И ЦЕНА В МОДЕЛИ ПРОСТОГО ВОСПРОИЗВОДСТВА С ТРЕМЯ ПОДРАЗДЕЛЕНИЯМИ И ОБМЕНОМ ПРОДУКЦИИ ПО ТРУДОВОЙ СТОИМОСТИ”.</t>
  </si>
  <si>
    <t>АВТОР:</t>
  </si>
  <si>
    <t>ПУШНОЙ ГРИГОРИЙ СЕРГЕЕВИЧ.</t>
  </si>
  <si>
    <t>E-mail:</t>
  </si>
  <si>
    <t>gpushnoi@yahoo.com</t>
  </si>
  <si>
    <t>Дата:</t>
  </si>
  <si>
    <t>ИЮЛЬ 2016</t>
  </si>
  <si>
    <t>Школы бизнеса  Леонарда Н. Штерна, Нью-Йоркского Университета (Stern School of Business at New York University)</t>
  </si>
  <si>
    <t>Данные для расчёта рентабельности взяты из базы данных:</t>
  </si>
  <si>
    <t>(Дата снятия данных: 23 июля 2016).</t>
  </si>
  <si>
    <t xml:space="preserve">Рентабельность (отношение прибыли к издержкам) расчитана по формуле: </t>
  </si>
  <si>
    <t>Использование программы - только с разрешения автора.</t>
  </si>
  <si>
    <t xml:space="preserve">Данная Excel-программа является приложением к статье: </t>
  </si>
  <si>
    <t>Данная статья является ДОПОЛНЕНИЕМ к статье:</t>
  </si>
  <si>
    <t>"Статистическа проверка правила 20%-ой рентабельности во втором подразделении экономики для модели трёх подразделений с обменом по трудовой стоимости".</t>
  </si>
  <si>
    <t>ЕВРОПА</t>
  </si>
  <si>
    <t>США</t>
  </si>
  <si>
    <t>Метод-1</t>
  </si>
  <si>
    <t>Метод-2</t>
  </si>
  <si>
    <t>Метод - 1</t>
  </si>
  <si>
    <t>Метод - 2</t>
  </si>
  <si>
    <t>Название группы отраслей</t>
  </si>
  <si>
    <t>Причины изъятия отрасли из второго подразделения</t>
  </si>
  <si>
    <t>Advertising</t>
  </si>
  <si>
    <t>реклама</t>
  </si>
  <si>
    <t>Aerospace/Defense воздушная оборона</t>
  </si>
  <si>
    <t>военная отрасль</t>
  </si>
  <si>
    <t>Auto &amp; Truck грузоперевозки</t>
  </si>
  <si>
    <t>производственная услуга</t>
  </si>
  <si>
    <t>комплектующие производства</t>
  </si>
  <si>
    <t>Bank (Money Center)</t>
  </si>
  <si>
    <t>NA</t>
  </si>
  <si>
    <t>финансовые услуги</t>
  </si>
  <si>
    <t>Banks (Regional)</t>
  </si>
  <si>
    <t>Brokerage &amp; Investment Banking</t>
  </si>
  <si>
    <t>Building Materials</t>
  </si>
  <si>
    <t>Business &amp; Consumer Services</t>
  </si>
  <si>
    <t>услуги бизнесу</t>
  </si>
  <si>
    <t>Chemical (Basic)</t>
  </si>
  <si>
    <t>химическая промышленность (сырьё)</t>
  </si>
  <si>
    <t>Chemical (Diversified)</t>
  </si>
  <si>
    <t>Chemical (Specialty)</t>
  </si>
  <si>
    <t>Coal &amp; Related Energy</t>
  </si>
  <si>
    <t>сырьё и энергия</t>
  </si>
  <si>
    <t>Construction Supplies</t>
  </si>
  <si>
    <t>Diversified</t>
  </si>
  <si>
    <t>неясного назначения</t>
  </si>
  <si>
    <t>Electrical Equipment</t>
  </si>
  <si>
    <t>оборудование</t>
  </si>
  <si>
    <t>Engineering/Construction</t>
  </si>
  <si>
    <t>услуги строительства</t>
  </si>
  <si>
    <t>Environmental &amp; Waste Services отходы</t>
  </si>
  <si>
    <t>лишь 20% всех отходов - бытовые отходы, можно пренебречь вкладом этой отрасли в суммарный показатель.</t>
  </si>
  <si>
    <t>Financial Svcs. (Non-bank &amp; Insurance)</t>
  </si>
  <si>
    <t>Food Wholesalers</t>
  </si>
  <si>
    <t>торговля</t>
  </si>
  <si>
    <t>Green &amp; Renewable Energy</t>
  </si>
  <si>
    <t>энергетика</t>
  </si>
  <si>
    <t>Investments &amp; Asset Management</t>
  </si>
  <si>
    <t>Machinery</t>
  </si>
  <si>
    <t>Metals &amp; Mining</t>
  </si>
  <si>
    <t>сырьё</t>
  </si>
  <si>
    <t>Office Equipment &amp; Services</t>
  </si>
  <si>
    <t>оборудование и услуги производству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</si>
  <si>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</si>
  <si>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</si>
  <si>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</si>
  <si>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</si>
  <si>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</si>
  <si>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упаковка</t>
  </si>
  <si>
    <t>R.E.I.T.</t>
  </si>
  <si>
    <t>посредничество</t>
  </si>
  <si>
    <t>Real Estate (Development) недвижимость</t>
  </si>
  <si>
    <t>Real Estate (General/Diversified)</t>
  </si>
  <si>
    <t>Real Estate (Operations &amp; Services)</t>
  </si>
  <si>
    <t>Reinsurance вторичное страхование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</si>
  <si>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</si>
  <si>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</si>
  <si>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</si>
  <si>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</si>
  <si>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</si>
  <si>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</si>
  <si>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</si>
  <si>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 резина и шины</t>
  </si>
  <si>
    <t>Semiconductor</t>
  </si>
  <si>
    <t>Semiconductor Equip</t>
  </si>
  <si>
    <t>Shipbuilding &amp; Marine</t>
  </si>
  <si>
    <t>кораблестроение (в основном для промышленных нужд)</t>
  </si>
  <si>
    <t>Steel</t>
  </si>
  <si>
    <t>Telecom (Wireless) радио</t>
  </si>
  <si>
    <t>телекоммуникации</t>
  </si>
  <si>
    <t>Telecom. Equipment</t>
  </si>
  <si>
    <t>Telecom. Services</t>
  </si>
  <si>
    <t>Trucking грузоперевозки</t>
  </si>
  <si>
    <t>услуга промышленности</t>
  </si>
  <si>
    <t>Unclassified</t>
  </si>
  <si>
    <t>неясный термин</t>
  </si>
  <si>
    <t>США 2015.</t>
  </si>
  <si>
    <t>Среднее значение PTUOM:</t>
  </si>
  <si>
    <t>Средняя рентабельность:</t>
  </si>
  <si>
    <t>Air Transport; авиатранспорт</t>
  </si>
  <si>
    <t>Beverage (Alcoholic) напитки алкогольные</t>
  </si>
  <si>
    <t>Beverage (Soft) напитки безалкогольные</t>
  </si>
  <si>
    <t>Cable TV кабельное телевидение</t>
  </si>
  <si>
    <t>Broadcasting телевидение и радио</t>
  </si>
  <si>
    <t>Computer Services обслуживание компьютеров</t>
  </si>
  <si>
    <t>Computers/Peripherals компьютеры и периферия</t>
  </si>
  <si>
    <t>Drugs (Pharmaceutical) лекарства</t>
  </si>
  <si>
    <t>Farming/Agriculture сельское хозяйство</t>
  </si>
  <si>
    <t>Food Processing пищевая промышленность</t>
  </si>
  <si>
    <t>Furn/Home Furnishings мебелировка</t>
  </si>
  <si>
    <t>Homebuilding жилищное строительство</t>
  </si>
  <si>
    <t>Household Products товары для дома</t>
  </si>
  <si>
    <t>Paper/Forest Products бумажные изделия и продукция леса</t>
  </si>
  <si>
    <t>Publshing &amp; Newspapers издательская деятельность и пресса</t>
  </si>
  <si>
    <t>Restaurant/Dining рестораны и столовые</t>
  </si>
  <si>
    <t>Tobacco табак</t>
  </si>
  <si>
    <t>Transportation транспорт</t>
  </si>
  <si>
    <t>Transportation (Railroads) железные дороги</t>
  </si>
  <si>
    <t>Укороченный список - 1</t>
  </si>
  <si>
    <t>Укороченный список - 2</t>
  </si>
  <si>
    <t>Основной список.</t>
  </si>
  <si>
    <t>Укороченный список - 3</t>
  </si>
  <si>
    <t>УС - 3</t>
  </si>
  <si>
    <t>Укороченный Список - 3</t>
  </si>
  <si>
    <t>Utility (General) коммунальные услуги (газ, электричество)</t>
  </si>
  <si>
    <t>Utility (Water) водоснабжение</t>
  </si>
  <si>
    <t>США + ЕВРОПА</t>
  </si>
  <si>
    <t>Метод - 2, УС-3</t>
  </si>
  <si>
    <t>Метод - 1, УС-3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</si>
</sst>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9"/>
      <name val="Genev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10" fontId="5" fillId="0" borderId="1" xfId="1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 wrapText="1"/>
    </xf>
    <xf numFmtId="0" fontId="0" fillId="0" borderId="6" xfId="0" applyBorder="1"/>
    <xf numFmtId="10" fontId="0" fillId="0" borderId="7" xfId="0" applyNumberFormat="1" applyBorder="1" applyAlignment="1">
      <alignment horizontal="center"/>
    </xf>
    <xf numFmtId="0" fontId="0" fillId="0" borderId="8" xfId="0" applyBorder="1"/>
    <xf numFmtId="10" fontId="0" fillId="0" borderId="9" xfId="0" applyNumberFormat="1" applyBorder="1" applyAlignment="1">
      <alignment horizontal="center"/>
    </xf>
    <xf numFmtId="0" fontId="0" fillId="0" borderId="3" xfId="0" applyBorder="1"/>
    <xf numFmtId="10" fontId="5" fillId="0" borderId="3" xfId="1" applyNumberFormat="1" applyFont="1" applyBorder="1" applyAlignment="1">
      <alignment horizontal="center"/>
    </xf>
    <xf numFmtId="0" fontId="2" fillId="0" borderId="4" xfId="0" applyFont="1" applyBorder="1"/>
    <xf numFmtId="10" fontId="0" fillId="0" borderId="5" xfId="0" applyNumberFormat="1" applyBorder="1"/>
    <xf numFmtId="0" fontId="2" fillId="0" borderId="8" xfId="0" applyFont="1" applyBorder="1"/>
    <xf numFmtId="10" fontId="6" fillId="0" borderId="9" xfId="0" applyNumberFormat="1" applyFont="1" applyBorder="1"/>
    <xf numFmtId="10" fontId="6" fillId="0" borderId="7" xfId="0" applyNumberFormat="1" applyFont="1" applyBorder="1"/>
    <xf numFmtId="0" fontId="10" fillId="0" borderId="1" xfId="0" applyFont="1" applyBorder="1"/>
    <xf numFmtId="0" fontId="10" fillId="0" borderId="2" xfId="0" applyFont="1" applyBorder="1"/>
    <xf numFmtId="0" fontId="8" fillId="0" borderId="4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11" fillId="0" borderId="13" xfId="0" applyFont="1" applyBorder="1"/>
    <xf numFmtId="10" fontId="11" fillId="0" borderId="14" xfId="0" applyNumberFormat="1" applyFont="1" applyBorder="1" applyAlignment="1">
      <alignment horizontal="center"/>
    </xf>
    <xf numFmtId="0" fontId="11" fillId="0" borderId="15" xfId="0" applyFont="1" applyBorder="1"/>
    <xf numFmtId="10" fontId="11" fillId="0" borderId="16" xfId="0" applyNumberFormat="1" applyFont="1" applyBorder="1" applyAlignment="1">
      <alignment horizontal="center"/>
    </xf>
    <xf numFmtId="0" fontId="6" fillId="0" borderId="8" xfId="0" applyFont="1" applyBorder="1"/>
    <xf numFmtId="0" fontId="12" fillId="0" borderId="0" xfId="2" applyAlignment="1" applyProtection="1"/>
    <xf numFmtId="0" fontId="13" fillId="0" borderId="0" xfId="0" applyFont="1"/>
    <xf numFmtId="49" fontId="2" fillId="0" borderId="0" xfId="0" applyNumberFormat="1" applyFont="1"/>
    <xf numFmtId="0" fontId="14" fillId="0" borderId="0" xfId="0" applyFont="1"/>
    <xf numFmtId="0" fontId="2" fillId="0" borderId="5" xfId="0" applyFont="1" applyBorder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0" fontId="6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0" fontId="6" fillId="0" borderId="11" xfId="0" applyNumberFormat="1" applyFont="1" applyBorder="1" applyAlignment="1">
      <alignment horizontal="right" vertical="center"/>
    </xf>
    <xf numFmtId="10" fontId="2" fillId="0" borderId="0" xfId="0" applyNumberFormat="1" applyFont="1"/>
    <xf numFmtId="0" fontId="0" fillId="0" borderId="19" xfId="0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0" xfId="0" applyNumberFormat="1" applyBorder="1"/>
    <xf numFmtId="10" fontId="6" fillId="0" borderId="0" xfId="0" applyNumberFormat="1" applyFont="1" applyBorder="1"/>
    <xf numFmtId="0" fontId="0" fillId="0" borderId="0" xfId="0" applyBorder="1"/>
    <xf numFmtId="10" fontId="0" fillId="0" borderId="0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3" xfId="0" applyFont="1" applyBorder="1"/>
    <xf numFmtId="0" fontId="0" fillId="0" borderId="24" xfId="0" applyBorder="1" applyAlignment="1">
      <alignment wrapText="1"/>
    </xf>
    <xf numFmtId="0" fontId="15" fillId="0" borderId="6" xfId="0" applyFont="1" applyBorder="1"/>
    <xf numFmtId="0" fontId="0" fillId="0" borderId="20" xfId="0" applyBorder="1" applyAlignment="1">
      <alignment wrapText="1"/>
    </xf>
    <xf numFmtId="0" fontId="9" fillId="0" borderId="6" xfId="0" applyFont="1" applyBorder="1"/>
    <xf numFmtId="0" fontId="9" fillId="0" borderId="8" xfId="0" applyFont="1" applyBorder="1"/>
    <xf numFmtId="0" fontId="0" fillId="0" borderId="21" xfId="0" applyBorder="1" applyAlignment="1">
      <alignment wrapText="1"/>
    </xf>
    <xf numFmtId="10" fontId="15" fillId="0" borderId="23" xfId="0" applyNumberFormat="1" applyFont="1" applyBorder="1"/>
    <xf numFmtId="10" fontId="15" fillId="0" borderId="7" xfId="0" applyNumberFormat="1" applyFont="1" applyBorder="1"/>
    <xf numFmtId="10" fontId="15" fillId="0" borderId="7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10" fontId="0" fillId="0" borderId="20" xfId="0" applyNumberFormat="1" applyBorder="1" applyAlignment="1">
      <alignment wrapText="1"/>
    </xf>
    <xf numFmtId="0" fontId="9" fillId="0" borderId="25" xfId="0" applyFont="1" applyBorder="1"/>
    <xf numFmtId="10" fontId="6" fillId="0" borderId="26" xfId="0" applyNumberFormat="1" applyFont="1" applyBorder="1"/>
    <xf numFmtId="10" fontId="0" fillId="0" borderId="27" xfId="0" applyNumberFormat="1" applyBorder="1" applyAlignment="1">
      <alignment wrapText="1"/>
    </xf>
    <xf numFmtId="0" fontId="6" fillId="0" borderId="4" xfId="0" applyFont="1" applyFill="1" applyBorder="1" applyAlignment="1">
      <alignment horizontal="right" vertical="center"/>
    </xf>
    <xf numFmtId="10" fontId="2" fillId="0" borderId="28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6" fillId="0" borderId="6" xfId="0" applyFont="1" applyBorder="1"/>
    <xf numFmtId="10" fontId="0" fillId="0" borderId="0" xfId="0" applyNumberForma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/>
    </xf>
    <xf numFmtId="10" fontId="0" fillId="0" borderId="9" xfId="0" applyNumberFormat="1" applyBorder="1" applyAlignment="1">
      <alignment horizontal="center" vertical="center"/>
    </xf>
    <xf numFmtId="0" fontId="8" fillId="0" borderId="28" xfId="0" applyFont="1" applyBorder="1" applyAlignment="1">
      <alignment horizontal="center" wrapText="1"/>
    </xf>
    <xf numFmtId="0" fontId="11" fillId="0" borderId="6" xfId="0" applyFont="1" applyBorder="1"/>
    <xf numFmtId="10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10" fontId="11" fillId="0" borderId="29" xfId="0" applyNumberFormat="1" applyFont="1" applyBorder="1" applyAlignment="1">
      <alignment horizontal="center"/>
    </xf>
    <xf numFmtId="0" fontId="6" fillId="0" borderId="10" xfId="0" applyFont="1" applyBorder="1"/>
    <xf numFmtId="0" fontId="3" fillId="0" borderId="11" xfId="0" applyFont="1" applyBorder="1"/>
    <xf numFmtId="10" fontId="6" fillId="0" borderId="1" xfId="0" applyNumberFormat="1" applyFont="1" applyBorder="1" applyAlignment="1">
      <alignment horizontal="right" vertical="center"/>
    </xf>
    <xf numFmtId="0" fontId="17" fillId="0" borderId="6" xfId="0" applyFont="1" applyBorder="1"/>
    <xf numFmtId="10" fontId="9" fillId="0" borderId="7" xfId="0" applyNumberFormat="1" applyFont="1" applyBorder="1"/>
    <xf numFmtId="0" fontId="9" fillId="0" borderId="0" xfId="0" applyFont="1"/>
    <xf numFmtId="10" fontId="6" fillId="0" borderId="28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/>
    <xf numFmtId="10" fontId="9" fillId="0" borderId="1" xfId="0" applyNumberFormat="1" applyFont="1" applyBorder="1" applyAlignment="1">
      <alignment horizontal="center"/>
    </xf>
    <xf numFmtId="10" fontId="9" fillId="0" borderId="20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/>
    </xf>
    <xf numFmtId="0" fontId="6" fillId="0" borderId="2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0" fontId="9" fillId="0" borderId="21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/>
    </xf>
    <xf numFmtId="0" fontId="9" fillId="0" borderId="0" xfId="0" applyFont="1" applyBorder="1"/>
    <xf numFmtId="10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10" fontId="9" fillId="0" borderId="0" xfId="0" applyNumberFormat="1" applyFont="1" applyBorder="1" applyAlignment="1">
      <alignment horizontal="center"/>
    </xf>
    <xf numFmtId="0" fontId="18" fillId="0" borderId="0" xfId="0" applyFont="1" applyBorder="1"/>
    <xf numFmtId="10" fontId="18" fillId="0" borderId="0" xfId="0" applyNumberFormat="1" applyFont="1" applyBorder="1" applyAlignment="1">
      <alignment horizontal="center"/>
    </xf>
    <xf numFmtId="10" fontId="0" fillId="0" borderId="28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Рентабельность</a:t>
            </a:r>
            <a:r>
              <a:rPr lang="ru-RU" sz="1400" baseline="0"/>
              <a:t> производства во втором подразделении.</a:t>
            </a:r>
            <a:endParaRPr lang="ru-RU" sz="14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США, метод-1</c:v>
          </c:tx>
          <c:xVal>
            <c:numRef>
              <c:f>USA!$Z$5:$Z$10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USA!$AA$5:$AA$10</c:f>
              <c:numCache>
                <c:formatCode>0.00%</c:formatCode>
                <c:ptCount val="6"/>
                <c:pt idx="0">
                  <c:v>0.15141037467628868</c:v>
                </c:pt>
                <c:pt idx="1">
                  <c:v>0.17761909409791338</c:v>
                </c:pt>
                <c:pt idx="2">
                  <c:v>0.17976358760178299</c:v>
                </c:pt>
                <c:pt idx="3">
                  <c:v>0.17508661456544031</c:v>
                </c:pt>
                <c:pt idx="4">
                  <c:v>0.18422818082283693</c:v>
                </c:pt>
                <c:pt idx="5">
                  <c:v>0.19485710269591833</c:v>
                </c:pt>
              </c:numCache>
            </c:numRef>
          </c:yVal>
          <c:smooth val="1"/>
        </c:ser>
        <c:ser>
          <c:idx val="1"/>
          <c:order val="1"/>
          <c:tx>
            <c:v>ЕВРОПА, метод-1</c:v>
          </c:tx>
          <c:xVal>
            <c:numRef>
              <c:f>EUROPE!$U$5:$U$9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EUROPE!$V$5:$V$9</c:f>
              <c:numCache>
                <c:formatCode>0.00%</c:formatCode>
                <c:ptCount val="5"/>
                <c:pt idx="0">
                  <c:v>0.12322765117947342</c:v>
                </c:pt>
                <c:pt idx="1">
                  <c:v>0.12411782775296161</c:v>
                </c:pt>
                <c:pt idx="2">
                  <c:v>0.12374809618784864</c:v>
                </c:pt>
                <c:pt idx="3">
                  <c:v>0.13138848339303727</c:v>
                </c:pt>
                <c:pt idx="4">
                  <c:v>0.12735689037846884</c:v>
                </c:pt>
              </c:numCache>
            </c:numRef>
          </c:yVal>
          <c:smooth val="1"/>
        </c:ser>
        <c:ser>
          <c:idx val="2"/>
          <c:order val="2"/>
          <c:tx>
            <c:v>ЕВРОПА, метод-2</c:v>
          </c:tx>
          <c:xVal>
            <c:numRef>
              <c:f>EUROPE!$Y$5:$Y$9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EUROPE!$Z$5:$Z$9</c:f>
              <c:numCache>
                <c:formatCode>0.00%</c:formatCode>
                <c:ptCount val="5"/>
                <c:pt idx="0">
                  <c:v>0.12840446713245712</c:v>
                </c:pt>
                <c:pt idx="1">
                  <c:v>0.12954983902152489</c:v>
                </c:pt>
                <c:pt idx="2">
                  <c:v>0.1294017075378299</c:v>
                </c:pt>
                <c:pt idx="3">
                  <c:v>0.1359124730812151</c:v>
                </c:pt>
                <c:pt idx="4">
                  <c:v>0.13148451447175799</c:v>
                </c:pt>
              </c:numCache>
            </c:numRef>
          </c:yVal>
          <c:smooth val="1"/>
        </c:ser>
        <c:ser>
          <c:idx val="3"/>
          <c:order val="3"/>
          <c:tx>
            <c:v>США, метод-2</c:v>
          </c:tx>
          <c:xVal>
            <c:numRef>
              <c:f>USA!$AC$5:$AC$10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USA!$AD$5:$AD$10</c:f>
              <c:numCache>
                <c:formatCode>0.00%</c:formatCode>
                <c:ptCount val="6"/>
                <c:pt idx="0">
                  <c:v>0.16119736604657539</c:v>
                </c:pt>
                <c:pt idx="1">
                  <c:v>0.18643853716644543</c:v>
                </c:pt>
                <c:pt idx="2">
                  <c:v>0.19006408465300398</c:v>
                </c:pt>
                <c:pt idx="3">
                  <c:v>0.18652206444402339</c:v>
                </c:pt>
                <c:pt idx="4">
                  <c:v>0.19471706088779006</c:v>
                </c:pt>
                <c:pt idx="5">
                  <c:v>0.20549614477984238</c:v>
                </c:pt>
              </c:numCache>
            </c:numRef>
          </c:yVal>
          <c:smooth val="1"/>
        </c:ser>
        <c:axId val="38646528"/>
        <c:axId val="38648448"/>
      </c:scatterChart>
      <c:valAx>
        <c:axId val="3864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Годы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8648448"/>
        <c:crosses val="autoZero"/>
        <c:crossBetween val="midCat"/>
      </c:valAx>
      <c:valAx>
        <c:axId val="38648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Рентабельность</a:t>
                </a:r>
              </a:p>
            </c:rich>
          </c:tx>
          <c:layout/>
        </c:title>
        <c:numFmt formatCode="0.00%" sourceLinked="1"/>
        <c:majorTickMark val="none"/>
        <c:tickLblPos val="nextTo"/>
        <c:crossAx val="38646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Рентабельность</a:t>
            </a:r>
            <a:r>
              <a:rPr lang="ru-RU" sz="1200" baseline="0"/>
              <a:t> производства во втором подразделении</a:t>
            </a:r>
            <a:r>
              <a:rPr lang="en-US" sz="1200" baseline="0"/>
              <a:t> (</a:t>
            </a:r>
            <a:r>
              <a:rPr lang="ru-RU" sz="1200" baseline="0"/>
              <a:t>укороченный список- 3).</a:t>
            </a:r>
            <a:endParaRPr lang="ru-RU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США, метод-1</c:v>
          </c:tx>
          <c:xVal>
            <c:numRef>
              <c:f>'USA-УС-3'!$Z$5:$Z$10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'USA-УС-3'!$AA$5:$AA$10</c:f>
              <c:numCache>
                <c:formatCode>0.00%</c:formatCode>
                <c:ptCount val="6"/>
                <c:pt idx="0">
                  <c:v>0.13021627409324807</c:v>
                </c:pt>
                <c:pt idx="1">
                  <c:v>0.15043284798842113</c:v>
                </c:pt>
                <c:pt idx="2">
                  <c:v>0.17402452421932454</c:v>
                </c:pt>
                <c:pt idx="3">
                  <c:v>0.20926404814577293</c:v>
                </c:pt>
                <c:pt idx="4">
                  <c:v>0.22330060244051769</c:v>
                </c:pt>
                <c:pt idx="5">
                  <c:v>0.22931393798847266</c:v>
                </c:pt>
              </c:numCache>
            </c:numRef>
          </c:yVal>
          <c:smooth val="1"/>
        </c:ser>
        <c:ser>
          <c:idx val="1"/>
          <c:order val="1"/>
          <c:tx>
            <c:v>ЕВРОПА, метод-1</c:v>
          </c:tx>
          <c:xVal>
            <c:numRef>
              <c:f>'EUROPE-УС-3'!$U$5:$U$9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'EUROPE-УС-3'!$V$5:$V$9</c:f>
              <c:numCache>
                <c:formatCode>0.00%</c:formatCode>
                <c:ptCount val="5"/>
                <c:pt idx="0">
                  <c:v>0.15664503658518514</c:v>
                </c:pt>
                <c:pt idx="1">
                  <c:v>0.16605074456858027</c:v>
                </c:pt>
                <c:pt idx="2">
                  <c:v>0.15667573430761744</c:v>
                </c:pt>
                <c:pt idx="3">
                  <c:v>0.15842664720538385</c:v>
                </c:pt>
                <c:pt idx="4">
                  <c:v>0.14970360792358284</c:v>
                </c:pt>
              </c:numCache>
            </c:numRef>
          </c:yVal>
          <c:smooth val="1"/>
        </c:ser>
        <c:ser>
          <c:idx val="2"/>
          <c:order val="2"/>
          <c:tx>
            <c:v>ЕВРОПА, метод-2</c:v>
          </c:tx>
          <c:xVal>
            <c:numRef>
              <c:f>'EUROPE-УС-3'!$Y$5:$Y$9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'EUROPE-УС-3'!$Z$5:$Z$9</c:f>
              <c:numCache>
                <c:formatCode>0.00%</c:formatCode>
                <c:ptCount val="5"/>
                <c:pt idx="0">
                  <c:v>0.16261251642552657</c:v>
                </c:pt>
                <c:pt idx="1">
                  <c:v>0.1707051258683063</c:v>
                </c:pt>
                <c:pt idx="2">
                  <c:v>0.16221300098114469</c:v>
                </c:pt>
                <c:pt idx="3">
                  <c:v>0.16345002847101828</c:v>
                </c:pt>
                <c:pt idx="4">
                  <c:v>0.15532241832012711</c:v>
                </c:pt>
              </c:numCache>
            </c:numRef>
          </c:yVal>
          <c:smooth val="1"/>
        </c:ser>
        <c:ser>
          <c:idx val="3"/>
          <c:order val="3"/>
          <c:tx>
            <c:v>США, метод-2</c:v>
          </c:tx>
          <c:xVal>
            <c:numRef>
              <c:f>'USA-УС-3'!$AC$5:$AC$10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'USA-УС-3'!$AD$5:$AD$10</c:f>
              <c:numCache>
                <c:formatCode>0.00%</c:formatCode>
                <c:ptCount val="6"/>
                <c:pt idx="0">
                  <c:v>0.14464105376432668</c:v>
                </c:pt>
                <c:pt idx="1">
                  <c:v>0.15768090496892945</c:v>
                </c:pt>
                <c:pt idx="2">
                  <c:v>0.18013837837486413</c:v>
                </c:pt>
                <c:pt idx="3">
                  <c:v>0.22567099308361585</c:v>
                </c:pt>
                <c:pt idx="4">
                  <c:v>0.23882980256740813</c:v>
                </c:pt>
                <c:pt idx="5">
                  <c:v>0.245188356861368</c:v>
                </c:pt>
              </c:numCache>
            </c:numRef>
          </c:yVal>
          <c:smooth val="1"/>
        </c:ser>
        <c:ser>
          <c:idx val="4"/>
          <c:order val="4"/>
          <c:tx>
            <c:v>США + ЕВРОПА, метод-2</c:v>
          </c:tx>
          <c:xVal>
            <c:numRef>
              <c:f>'EUROPE-УС-3'!$AC$5:$AC$9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'EUROPE-УС-3'!$AD$5:$AD$9</c:f>
              <c:numCache>
                <c:formatCode>0.00%</c:formatCode>
                <c:ptCount val="5"/>
                <c:pt idx="0">
                  <c:v>0.16014671069722802</c:v>
                </c:pt>
                <c:pt idx="1">
                  <c:v>0.17542175212158523</c:v>
                </c:pt>
                <c:pt idx="2">
                  <c:v>0.19394199703238027</c:v>
                </c:pt>
                <c:pt idx="3">
                  <c:v>0.2011399155192132</c:v>
                </c:pt>
                <c:pt idx="4">
                  <c:v>0.20025538759074757</c:v>
                </c:pt>
              </c:numCache>
            </c:numRef>
          </c:yVal>
          <c:smooth val="1"/>
        </c:ser>
        <c:axId val="61651968"/>
        <c:axId val="62772352"/>
      </c:scatterChart>
      <c:valAx>
        <c:axId val="6165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Годы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2772352"/>
        <c:crosses val="autoZero"/>
        <c:crossBetween val="midCat"/>
      </c:valAx>
      <c:valAx>
        <c:axId val="6277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Рентабельность</a:t>
                </a:r>
              </a:p>
            </c:rich>
          </c:tx>
          <c:layout/>
        </c:title>
        <c:numFmt formatCode="0.00%" sourceLinked="1"/>
        <c:majorTickMark val="none"/>
        <c:tickLblPos val="nextTo"/>
        <c:crossAx val="61651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676275</xdr:colOff>
      <xdr:row>12</xdr:row>
      <xdr:rowOff>19050</xdr:rowOff>
    </xdr:from>
    <xdr:to>
      <xdr:col>26</xdr:col>
      <xdr:colOff>219075</xdr:colOff>
      <xdr:row>26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676275</xdr:colOff>
      <xdr:row>12</xdr:row>
      <xdr:rowOff>19050</xdr:rowOff>
    </xdr:from>
    <xdr:to>
      <xdr:col>26</xdr:col>
      <xdr:colOff>219075</xdr:colOff>
      <xdr:row>26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ople.stern.nyu.edu/adamodar/New_Home_Page/datacurrent.html" TargetMode="External"/><Relationship Id="rId2" Type="http://schemas.openxmlformats.org/officeDocument/2006/relationships/hyperlink" Target="http://people.stern.nyu.edu/adamodar/New_Home_Page/dataarchived.html" TargetMode="External"/><Relationship Id="rId1" Type="http://schemas.openxmlformats.org/officeDocument/2006/relationships/hyperlink" Target="http://people.stern.nyu.edu/adamodar/New_Home_Page/data.html" TargetMode="External"/><Relationship Id="rId4" Type="http://schemas.openxmlformats.org/officeDocument/2006/relationships/hyperlink" Target="mailto:gpushnoi@yaho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7"/>
  <sheetViews>
    <sheetView topLeftCell="A4" workbookViewId="0">
      <selection activeCell="A10" sqref="A10"/>
    </sheetView>
  </sheetViews>
  <sheetFormatPr defaultRowHeight="15"/>
  <cols>
    <col min="1" max="1" width="9.85546875" customWidth="1"/>
  </cols>
  <sheetData>
    <row r="2" spans="1:1" ht="18.75">
      <c r="A2" s="38" t="s">
        <v>120</v>
      </c>
    </row>
    <row r="3" spans="1:1" ht="18.75">
      <c r="A3" s="38" t="s">
        <v>119</v>
      </c>
    </row>
    <row r="4" spans="1:1">
      <c r="A4" s="37" t="s">
        <v>105</v>
      </c>
    </row>
    <row r="5" spans="1:1">
      <c r="A5" s="37"/>
    </row>
    <row r="6" spans="1:1" ht="18.75">
      <c r="A6" s="38" t="s">
        <v>110</v>
      </c>
    </row>
    <row r="7" spans="1:1" ht="15.75">
      <c r="A7" s="7" t="s">
        <v>106</v>
      </c>
    </row>
    <row r="8" spans="1:1">
      <c r="A8" s="37" t="s">
        <v>108</v>
      </c>
    </row>
    <row r="9" spans="1:1" ht="15.75">
      <c r="A9" s="7" t="s">
        <v>107</v>
      </c>
    </row>
    <row r="10" spans="1:1">
      <c r="A10" s="37" t="s">
        <v>109</v>
      </c>
    </row>
    <row r="11" spans="1:1">
      <c r="A11" s="1" t="s">
        <v>121</v>
      </c>
    </row>
    <row r="13" spans="1:1" ht="18.75">
      <c r="A13" s="38" t="s">
        <v>122</v>
      </c>
    </row>
    <row r="14" spans="1:1">
      <c r="A14" s="1" t="s">
        <v>111</v>
      </c>
    </row>
    <row r="18" spans="1:2" ht="18.75">
      <c r="A18" s="38" t="s">
        <v>124</v>
      </c>
    </row>
    <row r="19" spans="1:2" ht="18.75">
      <c r="A19" s="38" t="s">
        <v>126</v>
      </c>
    </row>
    <row r="20" spans="1:2" ht="18.75">
      <c r="A20" s="38" t="s">
        <v>125</v>
      </c>
    </row>
    <row r="21" spans="1:2">
      <c r="A21" s="1" t="s">
        <v>112</v>
      </c>
    </row>
    <row r="22" spans="1:2">
      <c r="A22" s="1"/>
    </row>
    <row r="23" spans="1:2">
      <c r="A23" s="1" t="s">
        <v>113</v>
      </c>
      <c r="B23" s="1" t="s">
        <v>114</v>
      </c>
    </row>
    <row r="24" spans="1:2">
      <c r="A24" s="1" t="s">
        <v>115</v>
      </c>
      <c r="B24" s="37" t="s">
        <v>116</v>
      </c>
    </row>
    <row r="25" spans="1:2">
      <c r="A25" s="1" t="s">
        <v>117</v>
      </c>
      <c r="B25" s="39" t="s">
        <v>118</v>
      </c>
    </row>
    <row r="27" spans="1:2" ht="18.75">
      <c r="A27" s="40" t="s">
        <v>123</v>
      </c>
    </row>
  </sheetData>
  <hyperlinks>
    <hyperlink ref="A4" r:id="rId1"/>
    <hyperlink ref="A8" r:id="rId2"/>
    <hyperlink ref="A10" r:id="rId3"/>
    <hyperlink ref="B24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I19" sqref="I19"/>
    </sheetView>
  </sheetViews>
  <sheetFormatPr defaultRowHeight="15"/>
  <cols>
    <col min="1" max="1" width="49.28515625" customWidth="1"/>
    <col min="2" max="2" width="13.42578125" style="1" customWidth="1"/>
    <col min="3" max="3" width="20.42578125" customWidth="1"/>
  </cols>
  <sheetData>
    <row r="1" spans="1:6" ht="72" customHeight="1" thickTop="1" thickBot="1">
      <c r="A1" s="67" t="s">
        <v>133</v>
      </c>
      <c r="B1" s="68" t="s">
        <v>48</v>
      </c>
      <c r="C1" s="69" t="s">
        <v>97</v>
      </c>
      <c r="E1" s="80" t="s">
        <v>209</v>
      </c>
      <c r="F1" s="1" t="s">
        <v>234</v>
      </c>
    </row>
    <row r="2" spans="1:6" ht="16.5" thickTop="1">
      <c r="A2" s="110" t="s">
        <v>81</v>
      </c>
      <c r="B2" s="111">
        <v>0.11757753869199103</v>
      </c>
      <c r="C2" s="81">
        <f t="shared" ref="C2:C5" si="0">B2/(1-B2)</f>
        <v>0.13324404562153441</v>
      </c>
    </row>
    <row r="3" spans="1:6" ht="15.75">
      <c r="A3" s="110" t="s">
        <v>213</v>
      </c>
      <c r="B3" s="111">
        <v>0.22840363239960421</v>
      </c>
      <c r="C3" s="81">
        <f t="shared" si="0"/>
        <v>0.29601439559639398</v>
      </c>
    </row>
    <row r="4" spans="1:6" ht="15.75">
      <c r="A4" s="110" t="s">
        <v>214</v>
      </c>
      <c r="B4" s="111">
        <v>0.17914187468531112</v>
      </c>
      <c r="C4" s="81">
        <f t="shared" si="0"/>
        <v>0.21823731673074961</v>
      </c>
    </row>
    <row r="5" spans="1:6" ht="15.75">
      <c r="A5" s="110" t="s">
        <v>218</v>
      </c>
      <c r="B5" s="111">
        <v>0.19401765427907783</v>
      </c>
      <c r="C5" s="81">
        <f t="shared" si="0"/>
        <v>0.24072196532485587</v>
      </c>
    </row>
    <row r="6" spans="1:6" ht="15.75">
      <c r="A6" s="110" t="s">
        <v>85</v>
      </c>
      <c r="B6" s="111">
        <v>0.3080153540427214</v>
      </c>
      <c r="C6" s="81">
        <f>B6/(1-B6)</f>
        <v>0.4451187693863044</v>
      </c>
    </row>
    <row r="7" spans="1:6" ht="15.75">
      <c r="A7" s="110" t="s">
        <v>219</v>
      </c>
      <c r="B7" s="111">
        <v>0.23843053935457753</v>
      </c>
      <c r="C7" s="81">
        <f>B7/(1-B7)</f>
        <v>0.3130778631177123</v>
      </c>
    </row>
    <row r="8" spans="1:6" ht="15.75">
      <c r="A8" s="110" t="s">
        <v>221</v>
      </c>
      <c r="B8" s="111">
        <v>0.11439296601905259</v>
      </c>
      <c r="C8" s="81">
        <f>B8/(1-B8)</f>
        <v>0.12916898989028761</v>
      </c>
    </row>
    <row r="9" spans="1:6" ht="15.75">
      <c r="A9" s="110" t="s">
        <v>222</v>
      </c>
      <c r="B9" s="111">
        <v>7.9584240894494715E-2</v>
      </c>
      <c r="C9" s="81">
        <f>B9/(1-B9)</f>
        <v>8.6465534848987891E-2</v>
      </c>
    </row>
    <row r="10" spans="1:6" ht="15.75">
      <c r="A10" s="110" t="s">
        <v>223</v>
      </c>
      <c r="B10" s="111">
        <v>9.8461583068116809E-2</v>
      </c>
      <c r="C10" s="81">
        <f>B10/(1-B10)</f>
        <v>0.1092150719469076</v>
      </c>
    </row>
    <row r="11" spans="1:6" ht="15.75">
      <c r="A11" s="110" t="s">
        <v>224</v>
      </c>
      <c r="B11" s="111">
        <v>0.16990698375507296</v>
      </c>
      <c r="C11" s="81">
        <f>B11/(1-B11)</f>
        <v>0.20468427083470395</v>
      </c>
    </row>
    <row r="12" spans="1:6" ht="15.75">
      <c r="A12" s="110" t="s">
        <v>94</v>
      </c>
      <c r="B12" s="111">
        <v>0.12798209290649581</v>
      </c>
      <c r="C12" s="81">
        <f>B12/(1-B12)</f>
        <v>0.14676544124313795</v>
      </c>
    </row>
    <row r="13" spans="1:6" ht="16.5" thickBot="1">
      <c r="A13" s="110" t="s">
        <v>228</v>
      </c>
      <c r="B13" s="111">
        <v>0.38254324450284066</v>
      </c>
      <c r="C13" s="81">
        <f>B13/(1-B13)</f>
        <v>0.61954661779484022</v>
      </c>
    </row>
    <row r="14" spans="1:6" ht="16.5" thickTop="1">
      <c r="A14" s="85" t="s">
        <v>210</v>
      </c>
      <c r="B14" s="86">
        <f>AVERAGE(B2:B13)</f>
        <v>0.18653814204994637</v>
      </c>
      <c r="C14" s="87"/>
    </row>
    <row r="15" spans="1:6" ht="15.75">
      <c r="A15" s="88" t="s">
        <v>211</v>
      </c>
      <c r="B15" s="109">
        <f>B14/(1-B14)</f>
        <v>0.22931393798847266</v>
      </c>
      <c r="C15" s="45">
        <f>AVERAGE(C2:C13)</f>
        <v>0.245188356861368</v>
      </c>
    </row>
    <row r="16" spans="1:6" ht="15.75" thickBot="1">
      <c r="A16" s="89"/>
      <c r="B16" s="90" t="s">
        <v>131</v>
      </c>
      <c r="C16" s="91" t="s">
        <v>132</v>
      </c>
    </row>
    <row r="17" ht="15.75" thickTop="1"/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1"/>
  <sheetViews>
    <sheetView topLeftCell="A34" workbookViewId="0">
      <selection activeCell="A45" sqref="A45:A46"/>
    </sheetView>
  </sheetViews>
  <sheetFormatPr defaultRowHeight="15"/>
  <cols>
    <col min="1" max="1" width="24.85546875" customWidth="1"/>
    <col min="2" max="3" width="14.42578125" customWidth="1"/>
    <col min="5" max="5" width="23.85546875" customWidth="1"/>
    <col min="6" max="7" width="15.140625" customWidth="1"/>
    <col min="9" max="9" width="23.85546875" customWidth="1"/>
    <col min="10" max="10" width="14.42578125" customWidth="1"/>
    <col min="11" max="11" width="19.85546875" customWidth="1"/>
    <col min="13" max="13" width="19.28515625" customWidth="1"/>
    <col min="14" max="16" width="19.140625" customWidth="1"/>
    <col min="17" max="17" width="26.85546875" customWidth="1"/>
    <col min="18" max="20" width="20.85546875" customWidth="1"/>
    <col min="21" max="21" width="35.7109375" customWidth="1"/>
    <col min="22" max="22" width="24.28515625" customWidth="1"/>
    <col min="23" max="23" width="19" customWidth="1"/>
    <col min="26" max="26" width="11.140625" customWidth="1"/>
    <col min="27" max="27" width="18" customWidth="1"/>
    <col min="29" max="29" width="14.140625" customWidth="1"/>
    <col min="30" max="30" width="18.5703125" customWidth="1"/>
  </cols>
  <sheetData>
    <row r="1" spans="1:30" ht="24" thickBot="1">
      <c r="A1" s="2" t="s">
        <v>0</v>
      </c>
      <c r="E1" s="2" t="s">
        <v>0</v>
      </c>
      <c r="I1" s="2" t="s">
        <v>0</v>
      </c>
      <c r="M1" s="2" t="s">
        <v>0</v>
      </c>
      <c r="Q1" s="2" t="s">
        <v>0</v>
      </c>
      <c r="U1" s="2" t="s">
        <v>0</v>
      </c>
    </row>
    <row r="2" spans="1:30" ht="16.5" thickTop="1" thickBot="1">
      <c r="Z2" s="61" t="s">
        <v>129</v>
      </c>
      <c r="AA2" s="62"/>
      <c r="AC2" s="65" t="s">
        <v>130</v>
      </c>
      <c r="AD2" s="66"/>
    </row>
    <row r="3" spans="1:30" ht="16.5" thickTop="1" thickBot="1">
      <c r="A3" s="1">
        <v>2010</v>
      </c>
      <c r="E3" s="1">
        <v>2011</v>
      </c>
      <c r="I3" s="1">
        <v>2012</v>
      </c>
      <c r="M3" s="1">
        <v>2013</v>
      </c>
      <c r="Q3" s="1">
        <v>2014</v>
      </c>
      <c r="U3" s="1">
        <v>2015</v>
      </c>
      <c r="Z3" s="61" t="s">
        <v>128</v>
      </c>
      <c r="AA3" s="62"/>
      <c r="AC3" s="63" t="s">
        <v>128</v>
      </c>
      <c r="AD3" s="64"/>
    </row>
    <row r="4" spans="1:30" ht="37.5" customHeight="1" thickTop="1">
      <c r="A4" s="3" t="s">
        <v>1</v>
      </c>
      <c r="B4" s="4" t="s">
        <v>2</v>
      </c>
      <c r="C4" s="51" t="s">
        <v>97</v>
      </c>
      <c r="E4" s="3" t="s">
        <v>1</v>
      </c>
      <c r="F4" s="4" t="s">
        <v>2</v>
      </c>
      <c r="G4" s="51" t="s">
        <v>97</v>
      </c>
      <c r="I4" s="8" t="s">
        <v>1</v>
      </c>
      <c r="J4" s="9" t="s">
        <v>2</v>
      </c>
      <c r="K4" s="51" t="s">
        <v>97</v>
      </c>
      <c r="M4" s="11" t="s">
        <v>1</v>
      </c>
      <c r="N4" s="13" t="s">
        <v>48</v>
      </c>
      <c r="O4" s="51" t="s">
        <v>97</v>
      </c>
      <c r="Q4" s="11" t="s">
        <v>68</v>
      </c>
      <c r="R4" s="13" t="s">
        <v>48</v>
      </c>
      <c r="S4" s="51" t="s">
        <v>97</v>
      </c>
      <c r="U4" s="15" t="s">
        <v>1</v>
      </c>
      <c r="V4" s="16" t="s">
        <v>48</v>
      </c>
      <c r="W4" s="51" t="s">
        <v>97</v>
      </c>
      <c r="Z4" s="42" t="s">
        <v>96</v>
      </c>
      <c r="AA4" s="43" t="s">
        <v>97</v>
      </c>
      <c r="AC4" s="58" t="s">
        <v>96</v>
      </c>
      <c r="AD4" s="59" t="s">
        <v>97</v>
      </c>
    </row>
    <row r="5" spans="1:30" ht="15.75">
      <c r="A5" s="5" t="s">
        <v>3</v>
      </c>
      <c r="B5" s="6">
        <v>5.1981441961041555E-2</v>
      </c>
      <c r="C5" s="52">
        <f>B5/(1-B5)</f>
        <v>5.4831671300368576E-2</v>
      </c>
      <c r="E5" s="5" t="s">
        <v>3</v>
      </c>
      <c r="F5" s="6">
        <v>8.7822064713213799E-2</v>
      </c>
      <c r="G5" s="52">
        <f>F5/(1-F5)</f>
        <v>9.6277339448692961E-2</v>
      </c>
      <c r="I5" s="10" t="s">
        <v>3</v>
      </c>
      <c r="J5" s="6">
        <v>8.3823676940192451E-2</v>
      </c>
      <c r="K5" s="52">
        <f>J5/(1-J5)</f>
        <v>9.1492952645012282E-2</v>
      </c>
      <c r="M5" s="5" t="s">
        <v>3</v>
      </c>
      <c r="N5" s="14">
        <v>6.5973387321838287E-2</v>
      </c>
      <c r="O5" s="52">
        <f>N5/(1-N5)</f>
        <v>7.0633305760604476E-2</v>
      </c>
      <c r="Q5" s="5" t="s">
        <v>3</v>
      </c>
      <c r="R5" s="14">
        <v>0.10082718971972772</v>
      </c>
      <c r="S5" s="52">
        <f>R5/(1-R5)</f>
        <v>0.11213327245549147</v>
      </c>
      <c r="U5" s="17" t="s">
        <v>3</v>
      </c>
      <c r="V5" s="18">
        <v>0.15730662106504298</v>
      </c>
      <c r="W5" s="52">
        <f>V5/(1-V5)</f>
        <v>0.18667124365431217</v>
      </c>
      <c r="Z5" s="44">
        <v>2010</v>
      </c>
      <c r="AA5" s="45">
        <f>B46</f>
        <v>0.15141037467628868</v>
      </c>
      <c r="AC5" s="44">
        <v>2010</v>
      </c>
      <c r="AD5" s="45">
        <f>C46</f>
        <v>0.16119736604657539</v>
      </c>
    </row>
    <row r="6" spans="1:30" ht="15.75">
      <c r="A6" s="5" t="s">
        <v>4</v>
      </c>
      <c r="B6" s="6">
        <v>9.699510928176E-2</v>
      </c>
      <c r="C6" s="52">
        <f t="shared" ref="C6:C36" si="0">B6/(1-B6)</f>
        <v>0.10741371423205823</v>
      </c>
      <c r="E6" s="5" t="s">
        <v>4</v>
      </c>
      <c r="F6" s="6">
        <v>0.10969051154968942</v>
      </c>
      <c r="G6" s="52">
        <f t="shared" ref="G6:G36" si="1">F6/(1-F6)</f>
        <v>0.1232049225271302</v>
      </c>
      <c r="I6" s="10" t="s">
        <v>4</v>
      </c>
      <c r="J6" s="6">
        <v>0.10368990594417848</v>
      </c>
      <c r="K6" s="52">
        <f t="shared" ref="K6:K36" si="2">J6/(1-J6)</f>
        <v>0.11568530426225541</v>
      </c>
      <c r="M6" s="5" t="s">
        <v>4</v>
      </c>
      <c r="N6" s="14">
        <v>0.12951958287767759</v>
      </c>
      <c r="O6" s="52">
        <f t="shared" ref="O6:O36" si="3">N6/(1-N6)</f>
        <v>0.14879092088693954</v>
      </c>
      <c r="Q6" s="5" t="s">
        <v>4</v>
      </c>
      <c r="R6" s="14">
        <v>0.12790510092599247</v>
      </c>
      <c r="S6" s="52">
        <f t="shared" ref="S6:S36" si="4">R6/(1-R6)</f>
        <v>0.14666420026284113</v>
      </c>
      <c r="U6" s="17" t="s">
        <v>81</v>
      </c>
      <c r="V6" s="18">
        <v>0.11757753869199103</v>
      </c>
      <c r="W6" s="52">
        <f t="shared" ref="W6:W36" si="5">V6/(1-V6)</f>
        <v>0.13324404562153441</v>
      </c>
      <c r="Z6" s="44">
        <v>2011</v>
      </c>
      <c r="AA6" s="45">
        <f>F46</f>
        <v>0.17761909409791338</v>
      </c>
      <c r="AC6" s="44">
        <v>2011</v>
      </c>
      <c r="AD6" s="45">
        <f>G46</f>
        <v>0.18643853716644543</v>
      </c>
    </row>
    <row r="7" spans="1:30" ht="15.75">
      <c r="A7" s="5" t="s">
        <v>5</v>
      </c>
      <c r="B7" s="6">
        <v>2.4635810675904164E-2</v>
      </c>
      <c r="C7" s="52">
        <f t="shared" si="0"/>
        <v>2.5258063547500337E-2</v>
      </c>
      <c r="E7" s="5" t="s">
        <v>6</v>
      </c>
      <c r="F7" s="6">
        <v>0.20449247344270838</v>
      </c>
      <c r="G7" s="52">
        <f t="shared" si="1"/>
        <v>0.25705913095214572</v>
      </c>
      <c r="I7" s="10" t="s">
        <v>6</v>
      </c>
      <c r="J7" s="6">
        <v>0.2073811711248007</v>
      </c>
      <c r="K7" s="52">
        <f t="shared" si="2"/>
        <v>0.2616404803543389</v>
      </c>
      <c r="M7" s="5" t="s">
        <v>49</v>
      </c>
      <c r="N7" s="14">
        <v>0.17753588957289315</v>
      </c>
      <c r="O7" s="52">
        <f t="shared" si="3"/>
        <v>0.21585852479410741</v>
      </c>
      <c r="Q7" s="5" t="s">
        <v>50</v>
      </c>
      <c r="R7" s="14">
        <v>0.21351802178162996</v>
      </c>
      <c r="S7" s="52">
        <f t="shared" si="4"/>
        <v>0.27148495158823049</v>
      </c>
      <c r="U7" s="17" t="s">
        <v>82</v>
      </c>
      <c r="V7" s="18">
        <v>0.22840363239960421</v>
      </c>
      <c r="W7" s="52">
        <f t="shared" si="5"/>
        <v>0.29601439559639398</v>
      </c>
      <c r="Z7" s="44">
        <v>2012</v>
      </c>
      <c r="AA7" s="45">
        <f>J46</f>
        <v>0.17976358760178299</v>
      </c>
      <c r="AC7" s="44">
        <v>2012</v>
      </c>
      <c r="AD7" s="45">
        <f>K46</f>
        <v>0.19006408465300398</v>
      </c>
    </row>
    <row r="8" spans="1:30" ht="15.75">
      <c r="A8" s="5" t="s">
        <v>6</v>
      </c>
      <c r="B8" s="6">
        <v>0.1822729087083253</v>
      </c>
      <c r="C8" s="52">
        <f t="shared" si="0"/>
        <v>0.22290188334155417</v>
      </c>
      <c r="E8" s="5" t="s">
        <v>7</v>
      </c>
      <c r="F8" s="6">
        <v>0.19577376451025844</v>
      </c>
      <c r="G8" s="52">
        <f t="shared" si="1"/>
        <v>0.24343120862134029</v>
      </c>
      <c r="I8" s="10" t="s">
        <v>7</v>
      </c>
      <c r="J8" s="6">
        <v>0.19185815716039803</v>
      </c>
      <c r="K8" s="52">
        <f t="shared" si="2"/>
        <v>0.23740653804814504</v>
      </c>
      <c r="M8" s="5" t="s">
        <v>50</v>
      </c>
      <c r="N8" s="14">
        <v>0.20234396342483552</v>
      </c>
      <c r="O8" s="52">
        <f t="shared" si="3"/>
        <v>0.25367320517453179</v>
      </c>
      <c r="Q8" s="5" t="s">
        <v>69</v>
      </c>
      <c r="R8" s="14">
        <v>0.18581940361178836</v>
      </c>
      <c r="S8" s="52">
        <f t="shared" si="4"/>
        <v>0.22822873013199066</v>
      </c>
      <c r="U8" s="17" t="s">
        <v>83</v>
      </c>
      <c r="V8" s="18">
        <v>0.17914187468531112</v>
      </c>
      <c r="W8" s="52">
        <f t="shared" si="5"/>
        <v>0.21823731673074961</v>
      </c>
      <c r="Z8" s="44">
        <v>2013</v>
      </c>
      <c r="AA8" s="45">
        <f>N47</f>
        <v>0.17508661456544031</v>
      </c>
      <c r="AC8" s="44">
        <v>2013</v>
      </c>
      <c r="AD8" s="45">
        <f>O47</f>
        <v>0.18652206444402339</v>
      </c>
    </row>
    <row r="9" spans="1:30" ht="15.75">
      <c r="A9" s="5" t="s">
        <v>7</v>
      </c>
      <c r="B9" s="6">
        <v>0.18305444799252737</v>
      </c>
      <c r="C9" s="52">
        <f t="shared" si="0"/>
        <v>0.22407178488543011</v>
      </c>
      <c r="E9" s="5" t="s">
        <v>44</v>
      </c>
      <c r="F9" s="6">
        <v>0.31349787252859285</v>
      </c>
      <c r="G9" s="52">
        <f t="shared" si="1"/>
        <v>0.45665972468767047</v>
      </c>
      <c r="I9" s="10" t="s">
        <v>44</v>
      </c>
      <c r="J9" s="6">
        <v>0.29988467095157806</v>
      </c>
      <c r="K9" s="52">
        <f t="shared" si="2"/>
        <v>0.42833610193790972</v>
      </c>
      <c r="M9" s="5" t="s">
        <v>51</v>
      </c>
      <c r="N9" s="14">
        <v>0.24414906979813306</v>
      </c>
      <c r="O9" s="52">
        <f t="shared" si="3"/>
        <v>0.32301219730314751</v>
      </c>
      <c r="Q9" s="5" t="s">
        <v>51</v>
      </c>
      <c r="R9" s="14">
        <v>0.2346840683428518</v>
      </c>
      <c r="S9" s="52">
        <f t="shared" si="4"/>
        <v>0.30664991885728476</v>
      </c>
      <c r="U9" s="17" t="s">
        <v>84</v>
      </c>
      <c r="V9" s="18">
        <v>0.22383576860993351</v>
      </c>
      <c r="W9" s="52">
        <f t="shared" si="5"/>
        <v>0.28838712163926472</v>
      </c>
      <c r="Z9" s="44">
        <v>2014</v>
      </c>
      <c r="AA9" s="45">
        <f>R50</f>
        <v>0.18422818082283693</v>
      </c>
      <c r="AC9" s="44">
        <v>2014</v>
      </c>
      <c r="AD9" s="45">
        <f>S50</f>
        <v>0.19471706088779006</v>
      </c>
    </row>
    <row r="10" spans="1:30" ht="16.5" thickBot="1">
      <c r="A10" s="5" t="s">
        <v>8</v>
      </c>
      <c r="B10" s="6">
        <v>0.24092579170397174</v>
      </c>
      <c r="C10" s="52">
        <f t="shared" si="0"/>
        <v>0.31739425351416245</v>
      </c>
      <c r="E10" s="5" t="s">
        <v>9</v>
      </c>
      <c r="F10" s="6">
        <v>0.1415104635995667</v>
      </c>
      <c r="G10" s="52">
        <f t="shared" si="1"/>
        <v>0.16483656189090773</v>
      </c>
      <c r="I10" s="10" t="s">
        <v>9</v>
      </c>
      <c r="J10" s="6">
        <v>0.16942892093609341</v>
      </c>
      <c r="K10" s="52">
        <f t="shared" si="2"/>
        <v>0.20399087472085822</v>
      </c>
      <c r="M10" s="5" t="s">
        <v>7</v>
      </c>
      <c r="N10" s="14">
        <v>0.1861174249793591</v>
      </c>
      <c r="O10" s="52">
        <f t="shared" si="3"/>
        <v>0.22867847364177685</v>
      </c>
      <c r="Q10" s="5" t="s">
        <v>7</v>
      </c>
      <c r="R10" s="14">
        <v>0.1914980362874345</v>
      </c>
      <c r="S10" s="52">
        <f t="shared" si="4"/>
        <v>0.23685537559871025</v>
      </c>
      <c r="U10" s="17" t="s">
        <v>7</v>
      </c>
      <c r="V10" s="18">
        <v>0.19927840105223185</v>
      </c>
      <c r="W10" s="52">
        <f t="shared" si="5"/>
        <v>0.24887351772963848</v>
      </c>
      <c r="Z10" s="46">
        <v>2015</v>
      </c>
      <c r="AA10" s="47">
        <f>V50</f>
        <v>0.19485710269591833</v>
      </c>
      <c r="AC10" s="44">
        <v>2015</v>
      </c>
      <c r="AD10" s="45">
        <f>W50</f>
        <v>0.20549614477984238</v>
      </c>
    </row>
    <row r="11" spans="1:30" ht="17.25" thickTop="1" thickBot="1">
      <c r="A11" s="5" t="s">
        <v>9</v>
      </c>
      <c r="B11" s="6">
        <v>0.12498020851486505</v>
      </c>
      <c r="C11" s="52">
        <f t="shared" si="0"/>
        <v>0.14283129333879557</v>
      </c>
      <c r="E11" s="5" t="s">
        <v>45</v>
      </c>
      <c r="F11" s="6">
        <v>0.14085441329676551</v>
      </c>
      <c r="G11" s="52">
        <f t="shared" si="1"/>
        <v>0.16394708356387025</v>
      </c>
      <c r="I11" s="10" t="s">
        <v>10</v>
      </c>
      <c r="J11" s="6">
        <v>0.2524128321419809</v>
      </c>
      <c r="K11" s="52">
        <f t="shared" si="2"/>
        <v>0.33763665696027423</v>
      </c>
      <c r="M11" s="5" t="s">
        <v>52</v>
      </c>
      <c r="N11" s="14">
        <v>9.7790665618061282E-2</v>
      </c>
      <c r="O11" s="52">
        <f t="shared" si="3"/>
        <v>0.1083902170941881</v>
      </c>
      <c r="Q11" s="5" t="s">
        <v>52</v>
      </c>
      <c r="R11" s="14">
        <v>9.3121118255928226E-2</v>
      </c>
      <c r="S11" s="52">
        <f t="shared" si="4"/>
        <v>0.10268308164464207</v>
      </c>
      <c r="U11" s="17" t="s">
        <v>52</v>
      </c>
      <c r="V11" s="18">
        <v>8.643020527707683E-2</v>
      </c>
      <c r="W11" s="52">
        <f t="shared" si="5"/>
        <v>9.4607117897642687E-2</v>
      </c>
      <c r="Z11" s="48" t="s">
        <v>98</v>
      </c>
      <c r="AA11" s="49">
        <f>AVERAGE(AA5:AA10)</f>
        <v>0.17716082574336342</v>
      </c>
      <c r="AC11" s="60" t="s">
        <v>98</v>
      </c>
      <c r="AD11" s="47">
        <f>AVERAGE(AD5:AD10)</f>
        <v>0.18740587632961345</v>
      </c>
    </row>
    <row r="12" spans="1:30" ht="16.5" thickTop="1">
      <c r="A12" s="5" t="s">
        <v>10</v>
      </c>
      <c r="B12" s="6">
        <v>0.25361355808598718</v>
      </c>
      <c r="C12" s="52">
        <f t="shared" si="0"/>
        <v>0.33978853827466043</v>
      </c>
      <c r="E12" s="5" t="s">
        <v>10</v>
      </c>
      <c r="F12" s="6">
        <v>0.21912501793082256</v>
      </c>
      <c r="G12" s="52">
        <f t="shared" si="1"/>
        <v>0.2806147244597092</v>
      </c>
      <c r="I12" s="10" t="s">
        <v>46</v>
      </c>
      <c r="J12" s="6">
        <v>8.2448665879072319E-2</v>
      </c>
      <c r="K12" s="52">
        <f t="shared" si="2"/>
        <v>8.9857278620888673E-2</v>
      </c>
      <c r="M12" s="5" t="s">
        <v>44</v>
      </c>
      <c r="N12" s="14">
        <v>0.26730202707097878</v>
      </c>
      <c r="O12" s="52">
        <f t="shared" si="3"/>
        <v>0.36481884343478749</v>
      </c>
      <c r="Q12" s="5" t="s">
        <v>9</v>
      </c>
      <c r="R12" s="14">
        <v>0.19237044746723361</v>
      </c>
      <c r="S12" s="52">
        <f t="shared" si="4"/>
        <v>0.23819144168752907</v>
      </c>
      <c r="U12" s="17" t="s">
        <v>9</v>
      </c>
      <c r="V12" s="18">
        <v>0.19401765427907783</v>
      </c>
      <c r="W12" s="52">
        <f t="shared" si="5"/>
        <v>0.24072196532485587</v>
      </c>
    </row>
    <row r="13" spans="1:30" ht="15.75">
      <c r="A13" s="5" t="s">
        <v>11</v>
      </c>
      <c r="B13" s="6">
        <v>0.19797601854667074</v>
      </c>
      <c r="C13" s="52">
        <f t="shared" si="0"/>
        <v>0.2468455097663326</v>
      </c>
      <c r="E13" s="5" t="s">
        <v>46</v>
      </c>
      <c r="F13" s="6">
        <v>0.14388332705934462</v>
      </c>
      <c r="G13" s="52">
        <f t="shared" si="1"/>
        <v>0.16806509160150226</v>
      </c>
      <c r="I13" s="10" t="s">
        <v>11</v>
      </c>
      <c r="J13" s="6">
        <v>0.18694787934264109</v>
      </c>
      <c r="K13" s="52">
        <f t="shared" si="2"/>
        <v>0.22993345025838233</v>
      </c>
      <c r="M13" s="5" t="s">
        <v>9</v>
      </c>
      <c r="N13" s="14">
        <v>0.18604877679628321</v>
      </c>
      <c r="O13" s="52">
        <f t="shared" si="3"/>
        <v>0.22857484759835378</v>
      </c>
      <c r="Q13" s="5" t="s">
        <v>70</v>
      </c>
      <c r="R13" s="14">
        <v>0.22923826695843699</v>
      </c>
      <c r="S13" s="52">
        <f t="shared" si="4"/>
        <v>0.29741781037029691</v>
      </c>
      <c r="U13" s="17" t="s">
        <v>85</v>
      </c>
      <c r="V13" s="18">
        <v>0.3080153540427214</v>
      </c>
      <c r="W13" s="52">
        <f t="shared" si="5"/>
        <v>0.4451187693863044</v>
      </c>
    </row>
    <row r="14" spans="1:30" ht="15.75">
      <c r="A14" s="5" t="s">
        <v>12</v>
      </c>
      <c r="B14" s="6">
        <v>0.16555145113752479</v>
      </c>
      <c r="C14" s="52">
        <f t="shared" si="0"/>
        <v>0.19839623588920541</v>
      </c>
      <c r="E14" s="5" t="s">
        <v>11</v>
      </c>
      <c r="F14" s="6">
        <v>0.20801763838087703</v>
      </c>
      <c r="G14" s="52">
        <f t="shared" si="1"/>
        <v>0.26265438280166653</v>
      </c>
      <c r="I14" s="10" t="s">
        <v>12</v>
      </c>
      <c r="J14" s="6">
        <v>0.17545211166935235</v>
      </c>
      <c r="K14" s="52">
        <f t="shared" si="2"/>
        <v>0.2127858359137477</v>
      </c>
      <c r="M14" s="5" t="s">
        <v>11</v>
      </c>
      <c r="N14" s="14">
        <v>8.2293656227954884E-2</v>
      </c>
      <c r="O14" s="52">
        <f t="shared" si="3"/>
        <v>8.9673190979266376E-2</v>
      </c>
      <c r="Q14" s="5" t="s">
        <v>71</v>
      </c>
      <c r="R14" s="14">
        <v>0.24552298110712792</v>
      </c>
      <c r="S14" s="52">
        <f t="shared" si="4"/>
        <v>0.32542141769594396</v>
      </c>
      <c r="U14" s="17" t="s">
        <v>71</v>
      </c>
      <c r="V14" s="18">
        <v>0.23843053935457753</v>
      </c>
      <c r="W14" s="52">
        <f t="shared" si="5"/>
        <v>0.3130778631177123</v>
      </c>
    </row>
    <row r="15" spans="1:30" ht="15.75">
      <c r="A15" s="5" t="s">
        <v>13</v>
      </c>
      <c r="B15" s="6">
        <v>0.17703554707209257</v>
      </c>
      <c r="C15" s="52">
        <f t="shared" si="0"/>
        <v>0.21511931219172728</v>
      </c>
      <c r="E15" s="5" t="s">
        <v>12</v>
      </c>
      <c r="F15" s="6">
        <v>0.1772384063248649</v>
      </c>
      <c r="G15" s="52">
        <f t="shared" si="1"/>
        <v>0.21541891076024988</v>
      </c>
      <c r="I15" s="10" t="s">
        <v>13</v>
      </c>
      <c r="J15" s="6">
        <v>0.20511416628592358</v>
      </c>
      <c r="K15" s="52">
        <f t="shared" si="2"/>
        <v>0.25804229687618757</v>
      </c>
      <c r="M15" s="5" t="s">
        <v>15</v>
      </c>
      <c r="N15" s="14">
        <v>8.246276066265755E-2</v>
      </c>
      <c r="O15" s="52">
        <f t="shared" si="3"/>
        <v>8.9874020505383789E-2</v>
      </c>
      <c r="Q15" s="5" t="s">
        <v>72</v>
      </c>
      <c r="R15" s="14">
        <v>6.6226039506497719E-2</v>
      </c>
      <c r="S15" s="52">
        <f t="shared" si="4"/>
        <v>7.0922988119627009E-2</v>
      </c>
      <c r="U15" s="17" t="s">
        <v>72</v>
      </c>
      <c r="V15" s="18">
        <v>7.782504600407604E-2</v>
      </c>
      <c r="W15" s="52">
        <f t="shared" si="5"/>
        <v>8.439292963536725E-2</v>
      </c>
    </row>
    <row r="16" spans="1:30" ht="15.75">
      <c r="A16" s="5" t="s">
        <v>14</v>
      </c>
      <c r="B16" s="6">
        <v>0.16175173050003294</v>
      </c>
      <c r="C16" s="52">
        <f t="shared" si="0"/>
        <v>0.19296398976942866</v>
      </c>
      <c r="E16" s="5" t="s">
        <v>13</v>
      </c>
      <c r="F16" s="6">
        <v>0.19130044206211996</v>
      </c>
      <c r="G16" s="52">
        <f t="shared" si="1"/>
        <v>0.23655316759405801</v>
      </c>
      <c r="I16" s="10" t="s">
        <v>14</v>
      </c>
      <c r="J16" s="6">
        <v>0.16436034936274721</v>
      </c>
      <c r="K16" s="52">
        <f t="shared" si="2"/>
        <v>0.19668806911855749</v>
      </c>
      <c r="M16" s="5" t="s">
        <v>53</v>
      </c>
      <c r="N16" s="14">
        <v>6.4646264746609783E-2</v>
      </c>
      <c r="O16" s="52">
        <f t="shared" si="3"/>
        <v>6.9114242355697561E-2</v>
      </c>
      <c r="Q16" s="5" t="s">
        <v>53</v>
      </c>
      <c r="R16" s="14">
        <v>7.1156205044242693E-2</v>
      </c>
      <c r="S16" s="52">
        <f t="shared" si="4"/>
        <v>7.6607289008839216E-2</v>
      </c>
      <c r="U16" s="17" t="s">
        <v>53</v>
      </c>
      <c r="V16" s="18">
        <v>8.8236626362460394E-2</v>
      </c>
      <c r="W16" s="52">
        <f t="shared" si="5"/>
        <v>9.6775796126175373E-2</v>
      </c>
    </row>
    <row r="17" spans="1:23" ht="15.75">
      <c r="A17" s="5" t="s">
        <v>15</v>
      </c>
      <c r="B17" s="6">
        <v>4.3369765084352099E-2</v>
      </c>
      <c r="C17" s="52">
        <f t="shared" si="0"/>
        <v>4.5335975700345997E-2</v>
      </c>
      <c r="E17" s="5" t="s">
        <v>14</v>
      </c>
      <c r="F17" s="6">
        <v>0.1679185631269178</v>
      </c>
      <c r="G17" s="52">
        <f t="shared" si="1"/>
        <v>0.2018054431762675</v>
      </c>
      <c r="I17" s="10" t="s">
        <v>15</v>
      </c>
      <c r="J17" s="6">
        <v>6.3945996802508689E-2</v>
      </c>
      <c r="K17" s="52">
        <f t="shared" si="2"/>
        <v>6.831443120169764E-2</v>
      </c>
      <c r="M17" s="5" t="s">
        <v>16</v>
      </c>
      <c r="N17" s="14">
        <v>0.19807122900886334</v>
      </c>
      <c r="O17" s="52">
        <f t="shared" si="3"/>
        <v>0.24699354378327015</v>
      </c>
      <c r="Q17" s="5" t="s">
        <v>73</v>
      </c>
      <c r="R17" s="14">
        <v>8.8739259908013748E-2</v>
      </c>
      <c r="S17" s="52">
        <f t="shared" si="4"/>
        <v>9.7380756136883573E-2</v>
      </c>
      <c r="U17" s="17" t="s">
        <v>73</v>
      </c>
      <c r="V17" s="18">
        <v>9.1876264680283842E-2</v>
      </c>
      <c r="W17" s="52">
        <f t="shared" si="5"/>
        <v>0.10117152663996572</v>
      </c>
    </row>
    <row r="18" spans="1:23" ht="15.75">
      <c r="A18" s="5" t="s">
        <v>16</v>
      </c>
      <c r="B18" s="6">
        <v>0.15349658406254488</v>
      </c>
      <c r="C18" s="52">
        <f t="shared" si="0"/>
        <v>0.18133014134686745</v>
      </c>
      <c r="E18" s="5" t="s">
        <v>15</v>
      </c>
      <c r="F18" s="6">
        <v>5.9943534107804584E-2</v>
      </c>
      <c r="G18" s="52">
        <f t="shared" si="1"/>
        <v>6.3765886712893308E-2</v>
      </c>
      <c r="I18" s="10" t="s">
        <v>16</v>
      </c>
      <c r="J18" s="6">
        <v>0.19121850952948449</v>
      </c>
      <c r="K18" s="52">
        <f t="shared" si="2"/>
        <v>0.2364279002209132</v>
      </c>
      <c r="M18" s="5" t="s">
        <v>54</v>
      </c>
      <c r="N18" s="14">
        <v>2.3978911326617353E-2</v>
      </c>
      <c r="O18" s="52">
        <f t="shared" si="3"/>
        <v>2.4568025839697503E-2</v>
      </c>
      <c r="Q18" s="5" t="s">
        <v>16</v>
      </c>
      <c r="R18" s="14">
        <v>0.20136273620740489</v>
      </c>
      <c r="S18" s="52">
        <f t="shared" si="4"/>
        <v>0.25213290856372872</v>
      </c>
      <c r="U18" s="17" t="s">
        <v>86</v>
      </c>
      <c r="V18" s="18">
        <v>0.21650744104105338</v>
      </c>
      <c r="W18" s="52">
        <f t="shared" si="5"/>
        <v>0.27633630793984082</v>
      </c>
    </row>
    <row r="19" spans="1:23" ht="15.75">
      <c r="A19" s="5" t="s">
        <v>17</v>
      </c>
      <c r="B19" s="6">
        <v>8.5741001701733266E-2</v>
      </c>
      <c r="C19" s="52">
        <f t="shared" si="0"/>
        <v>9.3781960977496692E-2</v>
      </c>
      <c r="E19" s="5" t="s">
        <v>16</v>
      </c>
      <c r="F19" s="6">
        <v>0.17721316434492132</v>
      </c>
      <c r="G19" s="52">
        <f t="shared" si="1"/>
        <v>0.21538162336278679</v>
      </c>
      <c r="I19" s="10" t="s">
        <v>17</v>
      </c>
      <c r="J19" s="6">
        <v>9.730813248741231E-2</v>
      </c>
      <c r="K19" s="52">
        <f t="shared" si="2"/>
        <v>0.10779772809469272</v>
      </c>
      <c r="M19" s="5" t="s">
        <v>17</v>
      </c>
      <c r="N19" s="14">
        <v>0.10748221386617986</v>
      </c>
      <c r="O19" s="52">
        <f t="shared" si="3"/>
        <v>0.12042585093095776</v>
      </c>
      <c r="Q19" s="5" t="s">
        <v>54</v>
      </c>
      <c r="R19" s="14">
        <v>5.2502356426141442E-2</v>
      </c>
      <c r="S19" s="52">
        <f t="shared" si="4"/>
        <v>5.5411595777809255E-2</v>
      </c>
      <c r="U19" s="17" t="s">
        <v>54</v>
      </c>
      <c r="V19" s="18">
        <v>4.7779977488060878E-2</v>
      </c>
      <c r="W19" s="52">
        <f t="shared" si="5"/>
        <v>5.0177455166315617E-2</v>
      </c>
    </row>
    <row r="20" spans="1:23" ht="15.75">
      <c r="A20" s="5" t="s">
        <v>18</v>
      </c>
      <c r="B20" s="6">
        <v>4.1358910129562478E-2</v>
      </c>
      <c r="C20" s="52">
        <f t="shared" si="0"/>
        <v>4.3143268702525807E-2</v>
      </c>
      <c r="E20" s="5" t="s">
        <v>17</v>
      </c>
      <c r="F20" s="6">
        <v>9.0796457449342921E-2</v>
      </c>
      <c r="G20" s="52">
        <f t="shared" si="1"/>
        <v>9.9863730397073455E-2</v>
      </c>
      <c r="I20" s="10" t="s">
        <v>18</v>
      </c>
      <c r="J20" s="6">
        <v>8.4838890966072986E-2</v>
      </c>
      <c r="K20" s="52">
        <f t="shared" si="2"/>
        <v>9.2703776557585146E-2</v>
      </c>
      <c r="M20" s="5" t="s">
        <v>18</v>
      </c>
      <c r="N20" s="14">
        <v>7.3344794395149807E-2</v>
      </c>
      <c r="O20" s="52">
        <f t="shared" si="3"/>
        <v>7.9150037631608508E-2</v>
      </c>
      <c r="Q20" s="5" t="s">
        <v>17</v>
      </c>
      <c r="R20" s="14">
        <v>0.11858367742988091</v>
      </c>
      <c r="S20" s="52">
        <f t="shared" si="4"/>
        <v>0.13453764627832526</v>
      </c>
      <c r="U20" s="17" t="s">
        <v>17</v>
      </c>
      <c r="V20" s="18">
        <v>0.11439296601905259</v>
      </c>
      <c r="W20" s="52">
        <f t="shared" si="5"/>
        <v>0.12916898989028761</v>
      </c>
    </row>
    <row r="21" spans="1:23" ht="15.75">
      <c r="A21" s="5" t="s">
        <v>19</v>
      </c>
      <c r="B21" s="6">
        <v>0.11349225511225511</v>
      </c>
      <c r="C21" s="52">
        <f t="shared" si="0"/>
        <v>0.12802172994735225</v>
      </c>
      <c r="E21" s="5" t="s">
        <v>18</v>
      </c>
      <c r="F21" s="6">
        <v>6.4310808966402885E-2</v>
      </c>
      <c r="G21" s="52">
        <f t="shared" si="1"/>
        <v>6.873095209677775E-2</v>
      </c>
      <c r="I21" s="10" t="s">
        <v>19</v>
      </c>
      <c r="J21" s="6">
        <v>0.16534951832706765</v>
      </c>
      <c r="K21" s="52">
        <f t="shared" si="2"/>
        <v>0.1981062995322895</v>
      </c>
      <c r="M21" s="5" t="s">
        <v>55</v>
      </c>
      <c r="N21" s="14">
        <v>0.10652599042429711</v>
      </c>
      <c r="O21" s="52">
        <f t="shared" si="3"/>
        <v>0.11922673662872933</v>
      </c>
      <c r="Q21" s="5" t="s">
        <v>18</v>
      </c>
      <c r="R21" s="14">
        <v>7.9731213305788973E-2</v>
      </c>
      <c r="S21" s="52">
        <f t="shared" si="4"/>
        <v>8.6639049871722149E-2</v>
      </c>
      <c r="U21" s="17" t="s">
        <v>87</v>
      </c>
      <c r="V21" s="18">
        <v>7.9584240894494715E-2</v>
      </c>
      <c r="W21" s="52">
        <f t="shared" si="5"/>
        <v>8.6465534848987891E-2</v>
      </c>
    </row>
    <row r="22" spans="1:23" ht="15.75">
      <c r="A22" s="5" t="s">
        <v>20</v>
      </c>
      <c r="B22" s="6">
        <v>-0.13465548337496183</v>
      </c>
      <c r="C22" s="52">
        <f t="shared" si="0"/>
        <v>-0.11867521494228143</v>
      </c>
      <c r="E22" s="5" t="s">
        <v>19</v>
      </c>
      <c r="F22" s="6">
        <v>0.12107717838060009</v>
      </c>
      <c r="G22" s="52">
        <f t="shared" si="1"/>
        <v>0.13775632558671932</v>
      </c>
      <c r="I22" s="10" t="s">
        <v>20</v>
      </c>
      <c r="J22" s="6">
        <v>9.4389056039730468E-2</v>
      </c>
      <c r="K22" s="52">
        <f t="shared" si="2"/>
        <v>0.10422693836600924</v>
      </c>
      <c r="M22" s="5" t="s">
        <v>56</v>
      </c>
      <c r="N22" s="14">
        <v>4.986282082623951E-2</v>
      </c>
      <c r="O22" s="52">
        <f t="shared" si="3"/>
        <v>5.2479601808235972E-2</v>
      </c>
      <c r="Q22" s="5" t="s">
        <v>55</v>
      </c>
      <c r="R22" s="14">
        <v>0.16640306953950512</v>
      </c>
      <c r="S22" s="52">
        <f t="shared" si="4"/>
        <v>0.19962054016631381</v>
      </c>
      <c r="U22" s="17" t="s">
        <v>88</v>
      </c>
      <c r="V22" s="18">
        <v>0.16154259686637518</v>
      </c>
      <c r="W22" s="52">
        <f t="shared" si="5"/>
        <v>0.19266643274020942</v>
      </c>
    </row>
    <row r="23" spans="1:23" ht="15.75">
      <c r="A23" s="5" t="s">
        <v>21</v>
      </c>
      <c r="B23" s="6">
        <v>6.3818296307898634E-2</v>
      </c>
      <c r="C23" s="52">
        <f t="shared" si="0"/>
        <v>6.8168707053569685E-2</v>
      </c>
      <c r="E23" s="5" t="s">
        <v>20</v>
      </c>
      <c r="F23" s="6">
        <v>-1.561141342679105E-2</v>
      </c>
      <c r="G23" s="52">
        <f t="shared" si="1"/>
        <v>-1.5371443467847929E-2</v>
      </c>
      <c r="I23" s="10" t="s">
        <v>21</v>
      </c>
      <c r="J23" s="6">
        <v>0.15552588495699282</v>
      </c>
      <c r="K23" s="52">
        <f t="shared" si="2"/>
        <v>0.18416891907820318</v>
      </c>
      <c r="M23" s="5" t="s">
        <v>57</v>
      </c>
      <c r="N23" s="14">
        <v>0.13015036125933363</v>
      </c>
      <c r="O23" s="52">
        <f t="shared" si="3"/>
        <v>0.14962397575718964</v>
      </c>
      <c r="Q23" s="5" t="s">
        <v>74</v>
      </c>
      <c r="R23" s="14">
        <v>4.4882708705498743E-2</v>
      </c>
      <c r="S23" s="52">
        <f t="shared" si="4"/>
        <v>4.6991829291110163E-2</v>
      </c>
      <c r="U23" s="17" t="s">
        <v>74</v>
      </c>
      <c r="V23" s="18">
        <v>4.664372168358371E-2</v>
      </c>
      <c r="W23" s="52">
        <f t="shared" si="5"/>
        <v>4.8925803232716308E-2</v>
      </c>
    </row>
    <row r="24" spans="1:23" ht="15.75">
      <c r="A24" s="5" t="s">
        <v>22</v>
      </c>
      <c r="B24" s="6">
        <v>0.18420064068353995</v>
      </c>
      <c r="C24" s="52">
        <f t="shared" si="0"/>
        <v>0.22579159762748222</v>
      </c>
      <c r="E24" s="5" t="s">
        <v>21</v>
      </c>
      <c r="F24" s="6">
        <v>0.12605487005053942</v>
      </c>
      <c r="G24" s="52">
        <f t="shared" si="1"/>
        <v>0.144236595331596</v>
      </c>
      <c r="I24" s="10" t="s">
        <v>22</v>
      </c>
      <c r="J24" s="6">
        <v>0.16563568280197841</v>
      </c>
      <c r="K24" s="52">
        <f t="shared" si="2"/>
        <v>0.19851721770439484</v>
      </c>
      <c r="M24" s="5" t="s">
        <v>20</v>
      </c>
      <c r="N24" s="14">
        <v>8.8007194400711738E-2</v>
      </c>
      <c r="O24" s="52">
        <f t="shared" si="3"/>
        <v>9.6499877916120719E-2</v>
      </c>
      <c r="Q24" s="5" t="s">
        <v>57</v>
      </c>
      <c r="R24" s="14">
        <v>0.11803486352172628</v>
      </c>
      <c r="S24" s="52">
        <f t="shared" si="4"/>
        <v>0.13383166594662094</v>
      </c>
      <c r="U24" s="17" t="s">
        <v>57</v>
      </c>
      <c r="V24" s="18">
        <v>0.12949143700818763</v>
      </c>
      <c r="W24" s="52">
        <f t="shared" si="5"/>
        <v>0.14875377740472104</v>
      </c>
    </row>
    <row r="25" spans="1:23" ht="15.75">
      <c r="A25" s="5" t="s">
        <v>23</v>
      </c>
      <c r="B25" s="6">
        <v>4.9576470588235302E-3</v>
      </c>
      <c r="C25" s="52">
        <f t="shared" si="0"/>
        <v>4.9823477806442773E-3</v>
      </c>
      <c r="E25" s="5" t="s">
        <v>22</v>
      </c>
      <c r="F25" s="6">
        <v>0.17377361035378849</v>
      </c>
      <c r="G25" s="52">
        <f t="shared" si="1"/>
        <v>0.21032202860065752</v>
      </c>
      <c r="I25" s="10" t="s">
        <v>23</v>
      </c>
      <c r="J25" s="6">
        <v>3.0481219973009451E-2</v>
      </c>
      <c r="K25" s="52">
        <f t="shared" si="2"/>
        <v>3.1439535366360703E-2</v>
      </c>
      <c r="M25" s="5" t="s">
        <v>21</v>
      </c>
      <c r="N25" s="14">
        <v>0.15764425604248691</v>
      </c>
      <c r="O25" s="52">
        <f t="shared" si="3"/>
        <v>0.18714688796665724</v>
      </c>
      <c r="Q25" s="5" t="s">
        <v>20</v>
      </c>
      <c r="R25" s="14">
        <v>0.10141285522024464</v>
      </c>
      <c r="S25" s="52">
        <f t="shared" si="4"/>
        <v>0.11285811933699656</v>
      </c>
      <c r="U25" s="17" t="s">
        <v>89</v>
      </c>
      <c r="V25" s="18">
        <v>9.8461583068116809E-2</v>
      </c>
      <c r="W25" s="52">
        <f t="shared" si="5"/>
        <v>0.1092150719469076</v>
      </c>
    </row>
    <row r="26" spans="1:23" ht="15.75">
      <c r="A26" s="5" t="s">
        <v>24</v>
      </c>
      <c r="B26" s="6">
        <v>0.16096116586885229</v>
      </c>
      <c r="C26" s="52">
        <f t="shared" si="0"/>
        <v>0.19183994747458008</v>
      </c>
      <c r="E26" s="5" t="s">
        <v>23</v>
      </c>
      <c r="F26" s="6">
        <v>1.9141964366324708E-2</v>
      </c>
      <c r="G26" s="52">
        <f t="shared" si="1"/>
        <v>1.9515529945124219E-2</v>
      </c>
      <c r="I26" s="10" t="s">
        <v>24</v>
      </c>
      <c r="J26" s="6">
        <v>0.20345062487792739</v>
      </c>
      <c r="K26" s="52">
        <f t="shared" si="2"/>
        <v>0.25541495760604699</v>
      </c>
      <c r="M26" s="5" t="s">
        <v>22</v>
      </c>
      <c r="N26" s="14">
        <v>0.16425805055170065</v>
      </c>
      <c r="O26" s="52">
        <f t="shared" si="3"/>
        <v>0.19654158877645517</v>
      </c>
      <c r="Q26" s="5" t="s">
        <v>75</v>
      </c>
      <c r="R26" s="14">
        <v>0.13392958957137699</v>
      </c>
      <c r="S26" s="52">
        <f t="shared" si="4"/>
        <v>0.15464053263878916</v>
      </c>
      <c r="U26" s="17" t="s">
        <v>75</v>
      </c>
      <c r="V26" s="18">
        <v>0.13499779659569733</v>
      </c>
      <c r="W26" s="52">
        <f t="shared" si="5"/>
        <v>0.15606641932748841</v>
      </c>
    </row>
    <row r="27" spans="1:23" ht="15.75">
      <c r="A27" s="5" t="s">
        <v>25</v>
      </c>
      <c r="B27" s="6">
        <v>0.16599348296209004</v>
      </c>
      <c r="C27" s="52">
        <f t="shared" si="0"/>
        <v>0.19903139792197183</v>
      </c>
      <c r="E27" s="5" t="s">
        <v>24</v>
      </c>
      <c r="F27" s="6">
        <v>0.19326342665114002</v>
      </c>
      <c r="G27" s="52">
        <f t="shared" si="1"/>
        <v>0.23956199958665619</v>
      </c>
      <c r="I27" s="10" t="s">
        <v>25</v>
      </c>
      <c r="J27" s="6">
        <v>0.13118142838410457</v>
      </c>
      <c r="K27" s="52">
        <f t="shared" si="2"/>
        <v>0.15098828762387445</v>
      </c>
      <c r="M27" s="5" t="s">
        <v>24</v>
      </c>
      <c r="N27" s="14">
        <v>0.24226054741661326</v>
      </c>
      <c r="O27" s="52">
        <f t="shared" si="3"/>
        <v>0.31971483943546319</v>
      </c>
      <c r="Q27" s="5" t="s">
        <v>21</v>
      </c>
      <c r="R27" s="14">
        <v>0.16566523980548176</v>
      </c>
      <c r="S27" s="52">
        <f t="shared" si="4"/>
        <v>0.19855967617465473</v>
      </c>
      <c r="U27" s="17" t="s">
        <v>90</v>
      </c>
      <c r="V27" s="18">
        <v>0.17293007945972017</v>
      </c>
      <c r="W27" s="52">
        <f t="shared" si="5"/>
        <v>0.20908761782408233</v>
      </c>
    </row>
    <row r="28" spans="1:23" ht="15.75">
      <c r="A28" s="5" t="s">
        <v>26</v>
      </c>
      <c r="B28" s="6">
        <v>6.7394633521385444E-2</v>
      </c>
      <c r="C28" s="52">
        <f t="shared" si="0"/>
        <v>7.2264899971418786E-2</v>
      </c>
      <c r="E28" s="5" t="s">
        <v>25</v>
      </c>
      <c r="F28" s="6">
        <v>0.18249719707100948</v>
      </c>
      <c r="G28" s="52">
        <f t="shared" si="1"/>
        <v>0.22323739614977373</v>
      </c>
      <c r="I28" s="10" t="s">
        <v>47</v>
      </c>
      <c r="J28" s="6">
        <v>0.11185727106806689</v>
      </c>
      <c r="K28" s="52">
        <f t="shared" si="2"/>
        <v>0.12594515208449067</v>
      </c>
      <c r="M28" s="5" t="s">
        <v>58</v>
      </c>
      <c r="N28" s="14">
        <v>0.13037881761645265</v>
      </c>
      <c r="O28" s="52">
        <f t="shared" si="3"/>
        <v>0.14992599106095478</v>
      </c>
      <c r="Q28" s="5" t="s">
        <v>22</v>
      </c>
      <c r="R28" s="14">
        <v>0.16442908475466908</v>
      </c>
      <c r="S28" s="52">
        <f t="shared" si="4"/>
        <v>0.19678651058167967</v>
      </c>
      <c r="U28" s="17" t="s">
        <v>22</v>
      </c>
      <c r="V28" s="18">
        <v>0.16990698375507296</v>
      </c>
      <c r="W28" s="52">
        <f t="shared" si="5"/>
        <v>0.20468427083470395</v>
      </c>
    </row>
    <row r="29" spans="1:23" ht="15.75">
      <c r="A29" s="5" t="s">
        <v>27</v>
      </c>
      <c r="B29" s="6">
        <v>0.10095815270869135</v>
      </c>
      <c r="C29" s="52">
        <f t="shared" si="0"/>
        <v>0.11229527636879706</v>
      </c>
      <c r="E29" s="5" t="s">
        <v>47</v>
      </c>
      <c r="F29" s="6">
        <v>0.1442630761907733</v>
      </c>
      <c r="G29" s="52">
        <f t="shared" si="1"/>
        <v>0.16858344215018881</v>
      </c>
      <c r="I29" s="10" t="s">
        <v>26</v>
      </c>
      <c r="J29" s="6">
        <v>0.10050529094306268</v>
      </c>
      <c r="K29" s="52">
        <f t="shared" si="2"/>
        <v>0.11173527751868163</v>
      </c>
      <c r="M29" s="5" t="s">
        <v>59</v>
      </c>
      <c r="N29" s="14">
        <v>8.5387898990595471E-2</v>
      </c>
      <c r="O29" s="52">
        <f t="shared" si="3"/>
        <v>9.3359686468567155E-2</v>
      </c>
      <c r="Q29" s="5" t="s">
        <v>24</v>
      </c>
      <c r="R29" s="14">
        <v>0.21832683638190631</v>
      </c>
      <c r="S29" s="52">
        <f t="shared" si="4"/>
        <v>0.27930706405647493</v>
      </c>
      <c r="U29" s="17" t="s">
        <v>24</v>
      </c>
      <c r="V29" s="18">
        <v>0.22698049229880879</v>
      </c>
      <c r="W29" s="52">
        <f t="shared" si="5"/>
        <v>0.29362841433821557</v>
      </c>
    </row>
    <row r="30" spans="1:23" ht="15.75">
      <c r="A30" s="5" t="s">
        <v>28</v>
      </c>
      <c r="B30" s="6">
        <v>8.3627542178603992E-2</v>
      </c>
      <c r="C30" s="52">
        <f t="shared" si="0"/>
        <v>9.1259336162745383E-2</v>
      </c>
      <c r="E30" s="5" t="s">
        <v>26</v>
      </c>
      <c r="F30" s="6">
        <v>0.11112408613798347</v>
      </c>
      <c r="G30" s="52">
        <f t="shared" si="1"/>
        <v>0.12501642175809216</v>
      </c>
      <c r="I30" s="10" t="s">
        <v>28</v>
      </c>
      <c r="J30" s="6">
        <v>0.12303436225975539</v>
      </c>
      <c r="K30" s="52">
        <f t="shared" si="2"/>
        <v>0.14029553378714926</v>
      </c>
      <c r="M30" s="5" t="s">
        <v>60</v>
      </c>
      <c r="N30" s="14">
        <v>0.14350576462769452</v>
      </c>
      <c r="O30" s="52">
        <f t="shared" si="3"/>
        <v>0.16755018154362086</v>
      </c>
      <c r="Q30" s="5" t="s">
        <v>58</v>
      </c>
      <c r="R30" s="14">
        <v>0.13972370993158198</v>
      </c>
      <c r="S30" s="52">
        <f t="shared" si="4"/>
        <v>0.16241725076541366</v>
      </c>
      <c r="U30" s="17" t="s">
        <v>91</v>
      </c>
      <c r="V30" s="18">
        <v>0.1316948030453492</v>
      </c>
      <c r="W30" s="52">
        <f t="shared" si="5"/>
        <v>0.1516687951508682</v>
      </c>
    </row>
    <row r="31" spans="1:23" ht="15.75">
      <c r="A31" s="5" t="s">
        <v>29</v>
      </c>
      <c r="B31" s="6">
        <v>9.0542307393419438E-2</v>
      </c>
      <c r="C31" s="52">
        <f t="shared" si="0"/>
        <v>9.9556370933449073E-2</v>
      </c>
      <c r="E31" s="5" t="s">
        <v>28</v>
      </c>
      <c r="F31" s="6">
        <v>0.14591682439226356</v>
      </c>
      <c r="G31" s="52">
        <f t="shared" si="1"/>
        <v>0.17084615241183521</v>
      </c>
      <c r="I31" s="10" t="s">
        <v>29</v>
      </c>
      <c r="J31" s="6">
        <v>0.10403079531916874</v>
      </c>
      <c r="K31" s="52">
        <f t="shared" si="2"/>
        <v>0.11610978901470989</v>
      </c>
      <c r="M31" s="5" t="s">
        <v>61</v>
      </c>
      <c r="N31" s="14">
        <v>0.18911603632627672</v>
      </c>
      <c r="O31" s="52">
        <f t="shared" si="3"/>
        <v>0.23322206973915646</v>
      </c>
      <c r="Q31" s="5" t="s">
        <v>59</v>
      </c>
      <c r="R31" s="14">
        <v>0.14075696436031029</v>
      </c>
      <c r="S31" s="52">
        <f t="shared" si="4"/>
        <v>0.16381507736692852</v>
      </c>
      <c r="U31" s="17" t="s">
        <v>59</v>
      </c>
      <c r="V31" s="18">
        <v>0.14186019471877845</v>
      </c>
      <c r="W31" s="52">
        <f t="shared" si="5"/>
        <v>0.1653112859300232</v>
      </c>
    </row>
    <row r="32" spans="1:23" ht="15.75">
      <c r="A32" s="5" t="s">
        <v>30</v>
      </c>
      <c r="B32" s="6">
        <v>5.5195178209712266E-2</v>
      </c>
      <c r="C32" s="52">
        <f t="shared" si="0"/>
        <v>5.8419661856852365E-2</v>
      </c>
      <c r="E32" s="5" t="s">
        <v>29</v>
      </c>
      <c r="F32" s="6">
        <v>0.12012739575370615</v>
      </c>
      <c r="G32" s="52">
        <f t="shared" si="1"/>
        <v>0.13652816916218033</v>
      </c>
      <c r="I32" s="10" t="s">
        <v>30</v>
      </c>
      <c r="J32" s="6">
        <v>5.4804710269095572E-2</v>
      </c>
      <c r="K32" s="52">
        <f t="shared" si="2"/>
        <v>5.7982419997774627E-2</v>
      </c>
      <c r="M32" s="5" t="s">
        <v>29</v>
      </c>
      <c r="N32" s="14">
        <v>7.2014722526528324E-2</v>
      </c>
      <c r="O32" s="52">
        <f t="shared" si="3"/>
        <v>7.7603302848290076E-2</v>
      </c>
      <c r="Q32" s="5" t="s">
        <v>60</v>
      </c>
      <c r="R32" s="14">
        <v>0.14599757257638318</v>
      </c>
      <c r="S32" s="52">
        <f t="shared" si="4"/>
        <v>0.17095685900663485</v>
      </c>
      <c r="U32" s="17" t="s">
        <v>60</v>
      </c>
      <c r="V32" s="18">
        <v>0.14639757839355932</v>
      </c>
      <c r="W32" s="52">
        <f t="shared" si="5"/>
        <v>0.1715055799842341</v>
      </c>
    </row>
    <row r="33" spans="1:23" ht="15.75">
      <c r="A33" s="5" t="s">
        <v>31</v>
      </c>
      <c r="B33" s="6">
        <v>0.15690086930071728</v>
      </c>
      <c r="C33" s="52">
        <f t="shared" si="0"/>
        <v>0.18610014361013594</v>
      </c>
      <c r="E33" s="5" t="s">
        <v>30</v>
      </c>
      <c r="F33" s="6">
        <v>5.1099476489650797E-2</v>
      </c>
      <c r="G33" s="52">
        <f t="shared" si="1"/>
        <v>5.3851247020724698E-2</v>
      </c>
      <c r="I33" s="10" t="s">
        <v>31</v>
      </c>
      <c r="J33" s="6">
        <v>6.9684654764376741E-2</v>
      </c>
      <c r="K33" s="52">
        <f t="shared" si="2"/>
        <v>7.4904337675659363E-2</v>
      </c>
      <c r="M33" s="5" t="s">
        <v>62</v>
      </c>
      <c r="N33" s="14">
        <v>0.24760853981794176</v>
      </c>
      <c r="O33" s="52">
        <f t="shared" si="3"/>
        <v>0.32909536181873628</v>
      </c>
      <c r="Q33" s="5" t="s">
        <v>29</v>
      </c>
      <c r="R33" s="14">
        <v>7.8164644051450086E-2</v>
      </c>
      <c r="S33" s="52">
        <f t="shared" si="4"/>
        <v>8.4792412817601526E-2</v>
      </c>
      <c r="U33" s="17" t="s">
        <v>29</v>
      </c>
      <c r="V33" s="18">
        <v>8.076788880278804E-2</v>
      </c>
      <c r="W33" s="52">
        <f t="shared" si="5"/>
        <v>8.786452063515883E-2</v>
      </c>
    </row>
    <row r="34" spans="1:23" ht="15.75">
      <c r="A34" s="5" t="s">
        <v>32</v>
      </c>
      <c r="B34" s="6">
        <v>0.2874392067078973</v>
      </c>
      <c r="C34" s="52">
        <f t="shared" si="0"/>
        <v>0.40338902927832887</v>
      </c>
      <c r="E34" s="5" t="s">
        <v>31</v>
      </c>
      <c r="F34" s="6">
        <v>0.14536172174261902</v>
      </c>
      <c r="G34" s="52">
        <f t="shared" si="1"/>
        <v>0.17008566716554466</v>
      </c>
      <c r="I34" s="10" t="s">
        <v>32</v>
      </c>
      <c r="J34" s="6">
        <v>0.39106039184373259</v>
      </c>
      <c r="K34" s="52">
        <f t="shared" si="2"/>
        <v>0.64219897442338447</v>
      </c>
      <c r="M34" s="5" t="s">
        <v>31</v>
      </c>
      <c r="N34" s="14">
        <v>0.17055043889172522</v>
      </c>
      <c r="O34" s="52">
        <f t="shared" si="3"/>
        <v>0.20561881865829557</v>
      </c>
      <c r="Q34" s="5" t="s">
        <v>31</v>
      </c>
      <c r="R34" s="14">
        <v>0.17342534395962694</v>
      </c>
      <c r="S34" s="52">
        <f t="shared" si="4"/>
        <v>0.20981207528235199</v>
      </c>
      <c r="U34" s="17" t="s">
        <v>31</v>
      </c>
      <c r="V34" s="18">
        <v>0.18433894181744018</v>
      </c>
      <c r="W34" s="52">
        <f t="shared" si="5"/>
        <v>0.22599943931144711</v>
      </c>
    </row>
    <row r="35" spans="1:23" ht="15.75">
      <c r="A35" s="5" t="s">
        <v>33</v>
      </c>
      <c r="B35" s="6">
        <v>0.21161654758023613</v>
      </c>
      <c r="C35" s="52">
        <f t="shared" si="0"/>
        <v>0.26841830194523641</v>
      </c>
      <c r="E35" s="5" t="s">
        <v>32</v>
      </c>
      <c r="F35" s="6">
        <v>0.33301076222063786</v>
      </c>
      <c r="G35" s="52">
        <f t="shared" si="1"/>
        <v>0.4992745660025128</v>
      </c>
      <c r="I35" s="10" t="s">
        <v>33</v>
      </c>
      <c r="J35" s="6">
        <v>0.13677861763509541</v>
      </c>
      <c r="K35" s="52">
        <f t="shared" si="2"/>
        <v>0.15845137809303683</v>
      </c>
      <c r="M35" s="5" t="s">
        <v>32</v>
      </c>
      <c r="N35" s="14">
        <v>0.11650098503602638</v>
      </c>
      <c r="O35" s="52">
        <f t="shared" si="3"/>
        <v>0.13186317478891238</v>
      </c>
      <c r="Q35" s="5" t="s">
        <v>32</v>
      </c>
      <c r="R35" s="14">
        <v>7.2364752104212768E-2</v>
      </c>
      <c r="S35" s="52">
        <f t="shared" si="4"/>
        <v>7.8009920675569666E-2</v>
      </c>
      <c r="U35" s="17" t="s">
        <v>32</v>
      </c>
      <c r="V35" s="18">
        <v>0.21792284613773308</v>
      </c>
      <c r="W35" s="52">
        <f t="shared" si="5"/>
        <v>0.2786462244313454</v>
      </c>
    </row>
    <row r="36" spans="1:23" ht="15.75">
      <c r="A36" s="5" t="s">
        <v>34</v>
      </c>
      <c r="B36" s="6">
        <v>0.14565299093839326</v>
      </c>
      <c r="C36" s="52">
        <f t="shared" si="0"/>
        <v>0.17048457991135807</v>
      </c>
      <c r="E36" s="5" t="s">
        <v>34</v>
      </c>
      <c r="F36" s="6">
        <v>0.12104109238458759</v>
      </c>
      <c r="G36" s="52">
        <f t="shared" si="1"/>
        <v>0.13770961456317476</v>
      </c>
      <c r="I36" s="10" t="s">
        <v>34</v>
      </c>
      <c r="J36" s="6">
        <v>0.10070061944205803</v>
      </c>
      <c r="K36" s="52">
        <f t="shared" si="2"/>
        <v>0.11197674725360258</v>
      </c>
      <c r="M36" s="5" t="s">
        <v>63</v>
      </c>
      <c r="N36" s="14">
        <v>9.2410183492406345E-2</v>
      </c>
      <c r="O36" s="52">
        <f t="shared" si="3"/>
        <v>0.10181932610041924</v>
      </c>
      <c r="Q36" s="5" t="s">
        <v>63</v>
      </c>
      <c r="R36" s="14">
        <v>9.3446626076994888E-2</v>
      </c>
      <c r="S36" s="52">
        <f t="shared" si="4"/>
        <v>0.10307901196442013</v>
      </c>
      <c r="U36" s="17" t="s">
        <v>63</v>
      </c>
      <c r="V36" s="18">
        <v>8.1854172841364481E-2</v>
      </c>
      <c r="W36" s="52">
        <f t="shared" si="5"/>
        <v>8.9151603612551047E-2</v>
      </c>
    </row>
    <row r="37" spans="1:23" ht="15.75">
      <c r="A37" s="5" t="s">
        <v>35</v>
      </c>
      <c r="B37" s="6">
        <v>0.24573627647791779</v>
      </c>
      <c r="C37" s="52">
        <f t="shared" ref="C37:C42" si="6">B37/(1-B37)</f>
        <v>0.32579622857962293</v>
      </c>
      <c r="E37" s="5" t="s">
        <v>35</v>
      </c>
      <c r="F37" s="6">
        <v>0.28426862755433091</v>
      </c>
      <c r="G37" s="52">
        <f t="shared" ref="G37:G42" si="7">F37/(1-F37)</f>
        <v>0.3971722331843287</v>
      </c>
      <c r="I37" s="10" t="s">
        <v>35</v>
      </c>
      <c r="J37" s="6">
        <v>0.28075128245962</v>
      </c>
      <c r="K37" s="52">
        <f t="shared" ref="K37:K43" si="8">J37/(1-J37)</f>
        <v>0.39033963580735631</v>
      </c>
      <c r="M37" s="5" t="s">
        <v>35</v>
      </c>
      <c r="N37" s="14">
        <v>0.30736172385646293</v>
      </c>
      <c r="O37" s="52">
        <f t="shared" ref="O37:O45" si="9">N37/(1-N37)</f>
        <v>0.44375503699822627</v>
      </c>
      <c r="Q37" s="5" t="s">
        <v>36</v>
      </c>
      <c r="R37" s="14">
        <v>0.12982150863190489</v>
      </c>
      <c r="S37" s="52">
        <f t="shared" ref="S37:S48" si="10">R37/(1-R37)</f>
        <v>0.14918951677120798</v>
      </c>
      <c r="U37" s="17" t="s">
        <v>92</v>
      </c>
      <c r="V37" s="18">
        <v>0.11722107659969505</v>
      </c>
      <c r="W37" s="52">
        <f t="shared" ref="W37:W48" si="11">V37/(1-V37)</f>
        <v>0.1327864468582696</v>
      </c>
    </row>
    <row r="38" spans="1:23" ht="15.75">
      <c r="A38" s="5" t="s">
        <v>36</v>
      </c>
      <c r="B38" s="6">
        <v>9.94083003321026E-2</v>
      </c>
      <c r="C38" s="52">
        <f t="shared" si="6"/>
        <v>0.11038109763698738</v>
      </c>
      <c r="E38" s="5" t="s">
        <v>36</v>
      </c>
      <c r="F38" s="6">
        <v>0.11510526686555513</v>
      </c>
      <c r="G38" s="52">
        <f t="shared" si="7"/>
        <v>0.13007792063337642</v>
      </c>
      <c r="I38" s="10" t="s">
        <v>36</v>
      </c>
      <c r="J38" s="6">
        <v>0.11537746906147921</v>
      </c>
      <c r="K38" s="52">
        <f t="shared" si="8"/>
        <v>0.13042565051906604</v>
      </c>
      <c r="M38" s="5" t="s">
        <v>36</v>
      </c>
      <c r="N38" s="14">
        <v>0.14113245310297642</v>
      </c>
      <c r="O38" s="52">
        <f t="shared" si="9"/>
        <v>0.16432388627660874</v>
      </c>
      <c r="Q38" s="5" t="s">
        <v>64</v>
      </c>
      <c r="R38" s="14">
        <v>0.13597852983540362</v>
      </c>
      <c r="S38" s="52">
        <f t="shared" si="10"/>
        <v>0.1573786468633698</v>
      </c>
      <c r="U38" s="17" t="s">
        <v>93</v>
      </c>
      <c r="V38" s="18">
        <v>0.11492096190623022</v>
      </c>
      <c r="W38" s="52">
        <f t="shared" si="11"/>
        <v>0.12984259818619148</v>
      </c>
    </row>
    <row r="39" spans="1:23" ht="15.75">
      <c r="A39" s="5" t="s">
        <v>37</v>
      </c>
      <c r="B39" s="6">
        <v>0.14598741260465309</v>
      </c>
      <c r="C39" s="52">
        <f t="shared" si="6"/>
        <v>0.17094292842907635</v>
      </c>
      <c r="E39" s="5" t="s">
        <v>37</v>
      </c>
      <c r="F39" s="6">
        <v>0.15817468977936272</v>
      </c>
      <c r="G39" s="52">
        <f t="shared" si="7"/>
        <v>0.18789490866924174</v>
      </c>
      <c r="I39" s="10" t="s">
        <v>37</v>
      </c>
      <c r="J39" s="6">
        <v>0.16779797039987876</v>
      </c>
      <c r="K39" s="52">
        <f t="shared" si="8"/>
        <v>0.20163129195984639</v>
      </c>
      <c r="M39" s="5" t="s">
        <v>64</v>
      </c>
      <c r="N39" s="14">
        <v>8.245083006946155E-2</v>
      </c>
      <c r="O39" s="52">
        <f t="shared" si="9"/>
        <v>8.9859849228247191E-2</v>
      </c>
      <c r="Q39" s="5" t="s">
        <v>76</v>
      </c>
      <c r="R39" s="14">
        <v>0.15141966960197642</v>
      </c>
      <c r="S39" s="52">
        <f t="shared" si="10"/>
        <v>0.17843881619428248</v>
      </c>
      <c r="U39" s="17" t="s">
        <v>76</v>
      </c>
      <c r="V39" s="18">
        <v>0.14748150289414089</v>
      </c>
      <c r="W39" s="52">
        <f t="shared" si="11"/>
        <v>0.1729950768162955</v>
      </c>
    </row>
    <row r="40" spans="1:23" ht="15.75">
      <c r="A40" s="5" t="s">
        <v>38</v>
      </c>
      <c r="B40" s="6">
        <v>9.9609657310789468E-2</v>
      </c>
      <c r="C40" s="52">
        <f t="shared" si="6"/>
        <v>0.11062941547471919</v>
      </c>
      <c r="E40" s="5" t="s">
        <v>38</v>
      </c>
      <c r="F40" s="6">
        <v>0.11343358919324578</v>
      </c>
      <c r="G40" s="52">
        <f t="shared" si="7"/>
        <v>0.12794708643430774</v>
      </c>
      <c r="I40" s="10" t="s">
        <v>38</v>
      </c>
      <c r="J40" s="6">
        <v>8.3700866587837208E-2</v>
      </c>
      <c r="K40" s="52">
        <f t="shared" si="8"/>
        <v>9.1346661298420659E-2</v>
      </c>
      <c r="M40" s="5" t="s">
        <v>37</v>
      </c>
      <c r="N40" s="14">
        <v>0.15046539759430594</v>
      </c>
      <c r="O40" s="52">
        <f t="shared" si="9"/>
        <v>0.1771150900366168</v>
      </c>
      <c r="Q40" s="5" t="s">
        <v>38</v>
      </c>
      <c r="R40" s="14">
        <v>0.12585239908800264</v>
      </c>
      <c r="S40" s="52">
        <f t="shared" si="10"/>
        <v>0.1439715660795739</v>
      </c>
      <c r="U40" s="17" t="s">
        <v>94</v>
      </c>
      <c r="V40" s="18">
        <v>0.12798209290649581</v>
      </c>
      <c r="W40" s="52">
        <f t="shared" si="11"/>
        <v>0.14676544124313795</v>
      </c>
    </row>
    <row r="41" spans="1:23" ht="15.75">
      <c r="A41" s="5" t="s">
        <v>39</v>
      </c>
      <c r="B41" s="6">
        <v>0.21801938611417337</v>
      </c>
      <c r="C41" s="52">
        <f t="shared" si="6"/>
        <v>0.278804080616256</v>
      </c>
      <c r="E41" s="5" t="s">
        <v>39</v>
      </c>
      <c r="F41" s="6">
        <v>0.20609802823995663</v>
      </c>
      <c r="G41" s="52">
        <f t="shared" si="7"/>
        <v>0.25960135579843313</v>
      </c>
      <c r="I41" s="10" t="s">
        <v>39</v>
      </c>
      <c r="J41" s="6">
        <v>0.22350490739171805</v>
      </c>
      <c r="K41" s="52">
        <f t="shared" si="8"/>
        <v>0.28783814542981206</v>
      </c>
      <c r="M41" s="5" t="s">
        <v>38</v>
      </c>
      <c r="N41" s="14">
        <v>0.12666621793911167</v>
      </c>
      <c r="O41" s="52">
        <f t="shared" si="9"/>
        <v>0.14503757960696931</v>
      </c>
      <c r="Q41" s="5" t="s">
        <v>77</v>
      </c>
      <c r="R41" s="14">
        <v>0.14175546022475682</v>
      </c>
      <c r="S41" s="52">
        <f t="shared" si="10"/>
        <v>0.16516907903880135</v>
      </c>
      <c r="U41" s="17" t="s">
        <v>77</v>
      </c>
      <c r="V41" s="18">
        <v>0.18571647269716807</v>
      </c>
      <c r="W41" s="52">
        <f t="shared" si="11"/>
        <v>0.22807347375958906</v>
      </c>
    </row>
    <row r="42" spans="1:23" ht="15.75">
      <c r="A42" s="5" t="s">
        <v>40</v>
      </c>
      <c r="B42" s="6">
        <v>0.10088265120149309</v>
      </c>
      <c r="C42" s="52">
        <f t="shared" si="6"/>
        <v>0.11220187368901609</v>
      </c>
      <c r="E42" s="5" t="s">
        <v>40</v>
      </c>
      <c r="F42" s="6">
        <v>0.1084969644291678</v>
      </c>
      <c r="G42" s="52">
        <f t="shared" si="7"/>
        <v>0.12170117217794649</v>
      </c>
      <c r="I42" s="10" t="s">
        <v>40</v>
      </c>
      <c r="J42" s="6">
        <v>0.11067239459808491</v>
      </c>
      <c r="K42" s="52">
        <f t="shared" si="8"/>
        <v>0.12444502332531168</v>
      </c>
      <c r="M42" s="5" t="s">
        <v>39</v>
      </c>
      <c r="N42" s="14">
        <v>0.40074300512742811</v>
      </c>
      <c r="O42" s="52">
        <f t="shared" si="9"/>
        <v>0.66873312878499402</v>
      </c>
      <c r="Q42" s="5" t="s">
        <v>78</v>
      </c>
      <c r="R42" s="14">
        <v>0.17932639368943024</v>
      </c>
      <c r="S42" s="52">
        <f t="shared" si="10"/>
        <v>0.21851122335420553</v>
      </c>
      <c r="U42" s="17" t="s">
        <v>78</v>
      </c>
      <c r="V42" s="18">
        <v>0.17618539748709153</v>
      </c>
      <c r="W42" s="52">
        <f t="shared" si="11"/>
        <v>0.21386534901137644</v>
      </c>
    </row>
    <row r="43" spans="1:23" ht="15.75">
      <c r="A43" s="5" t="s">
        <v>41</v>
      </c>
      <c r="B43" s="6">
        <v>0.14326639285968282</v>
      </c>
      <c r="C43" s="52">
        <f t="shared" ref="C43:C44" si="12">B43/(1-B43)</f>
        <v>0.16722396748026533</v>
      </c>
      <c r="E43" s="5" t="s">
        <v>41</v>
      </c>
      <c r="F43" s="6">
        <v>0.11598789650078625</v>
      </c>
      <c r="G43" s="52">
        <f t="shared" ref="G43:G44" si="13">F43/(1-F43)</f>
        <v>0.13120623127406017</v>
      </c>
      <c r="I43" s="10" t="s">
        <v>42</v>
      </c>
      <c r="J43" s="6">
        <v>0.26214043808776288</v>
      </c>
      <c r="K43" s="52">
        <f t="shared" si="8"/>
        <v>0.35527145221022771</v>
      </c>
      <c r="M43" s="5" t="s">
        <v>65</v>
      </c>
      <c r="N43" s="14">
        <v>5.9129005601211676E-2</v>
      </c>
      <c r="O43" s="52">
        <f t="shared" si="9"/>
        <v>6.2844965944555242E-2</v>
      </c>
      <c r="Q43" s="5" t="s">
        <v>79</v>
      </c>
      <c r="R43" s="14">
        <v>0.25064517524850927</v>
      </c>
      <c r="S43" s="52">
        <f t="shared" si="10"/>
        <v>0.33448129907167939</v>
      </c>
      <c r="U43" s="17" t="s">
        <v>79</v>
      </c>
      <c r="V43" s="18">
        <v>0.23515498011455052</v>
      </c>
      <c r="W43" s="52">
        <f t="shared" si="11"/>
        <v>0.30745441756261888</v>
      </c>
    </row>
    <row r="44" spans="1:23" ht="16.5" thickBot="1">
      <c r="A44" s="21" t="s">
        <v>42</v>
      </c>
      <c r="B44" s="22">
        <v>0.26425109229928995</v>
      </c>
      <c r="C44" s="52">
        <f t="shared" si="12"/>
        <v>0.35915934027697227</v>
      </c>
      <c r="E44" s="5" t="s">
        <v>42</v>
      </c>
      <c r="F44" s="6">
        <v>0.26606419346670046</v>
      </c>
      <c r="G44" s="52">
        <f t="shared" si="13"/>
        <v>0.36251698186444709</v>
      </c>
      <c r="I44" s="10"/>
      <c r="J44" s="6"/>
      <c r="K44" s="52"/>
      <c r="M44" s="5" t="s">
        <v>66</v>
      </c>
      <c r="N44" s="14">
        <v>0.17475588541188944</v>
      </c>
      <c r="O44" s="52">
        <f t="shared" si="9"/>
        <v>0.21176265582834511</v>
      </c>
      <c r="Q44" s="5" t="s">
        <v>39</v>
      </c>
      <c r="R44" s="14">
        <v>0.40608978439627552</v>
      </c>
      <c r="S44" s="52">
        <f t="shared" si="10"/>
        <v>0.68375618692376794</v>
      </c>
      <c r="U44" s="17" t="s">
        <v>39</v>
      </c>
      <c r="V44" s="18">
        <v>0.38254324450284066</v>
      </c>
      <c r="W44" s="52">
        <f t="shared" si="11"/>
        <v>0.61954661779484022</v>
      </c>
    </row>
    <row r="45" spans="1:23" ht="16.5" thickTop="1" thickBot="1">
      <c r="A45" s="23" t="s">
        <v>95</v>
      </c>
      <c r="B45" s="24">
        <f>AVERAGE(B5:B44)</f>
        <v>0.13149992218791384</v>
      </c>
      <c r="E45" s="23" t="s">
        <v>95</v>
      </c>
      <c r="F45" s="24">
        <f>AVERAGE(F5:F44)</f>
        <v>0.15082898620455384</v>
      </c>
      <c r="I45" s="23" t="s">
        <v>95</v>
      </c>
      <c r="J45" s="24">
        <f>AVERAGE(J5:J43)</f>
        <v>0.15237255115425746</v>
      </c>
      <c r="K45" s="52"/>
      <c r="M45" s="5" t="s">
        <v>67</v>
      </c>
      <c r="N45" s="14">
        <v>0.29100721084903985</v>
      </c>
      <c r="O45" s="52">
        <f t="shared" si="9"/>
        <v>0.41045158047027469</v>
      </c>
      <c r="Q45" s="5" t="s">
        <v>65</v>
      </c>
      <c r="R45" s="14">
        <v>8.5178486650076338E-2</v>
      </c>
      <c r="S45" s="52">
        <f t="shared" si="10"/>
        <v>9.3109404847910651E-2</v>
      </c>
      <c r="U45" s="17" t="s">
        <v>65</v>
      </c>
      <c r="V45" s="18">
        <v>9.0007206293749337E-2</v>
      </c>
      <c r="W45" s="52">
        <f t="shared" si="11"/>
        <v>9.8909801172342063E-2</v>
      </c>
    </row>
    <row r="46" spans="1:23" ht="17.25" thickTop="1" thickBot="1">
      <c r="A46" s="25" t="s">
        <v>43</v>
      </c>
      <c r="B46" s="26">
        <f>B45/(1-B45)</f>
        <v>0.15141037467628868</v>
      </c>
      <c r="C46" s="50">
        <f>AVERAGE(C5:C44)</f>
        <v>0.16119736604657539</v>
      </c>
      <c r="E46" s="25" t="s">
        <v>43</v>
      </c>
      <c r="F46" s="26">
        <f>F45/(1-F45)</f>
        <v>0.17761909409791338</v>
      </c>
      <c r="G46" s="50">
        <f>AVERAGE(G5:G44)</f>
        <v>0.18643853716644543</v>
      </c>
      <c r="I46" s="25" t="s">
        <v>43</v>
      </c>
      <c r="J46" s="26">
        <f>J45/(1-J45)</f>
        <v>0.17976358760178299</v>
      </c>
      <c r="K46" s="50">
        <f>AVERAGE(K5:K43)</f>
        <v>0.19006408465300398</v>
      </c>
      <c r="M46" s="23" t="s">
        <v>95</v>
      </c>
      <c r="N46" s="24">
        <f>AVERAGE(N5:N45)</f>
        <v>0.14899890135348809</v>
      </c>
      <c r="O46" s="54"/>
      <c r="Q46" s="5" t="s">
        <v>80</v>
      </c>
      <c r="R46" s="14">
        <v>0.32164552456051754</v>
      </c>
      <c r="S46" s="52">
        <f t="shared" si="10"/>
        <v>0.4741555281287626</v>
      </c>
      <c r="U46" s="17" t="s">
        <v>80</v>
      </c>
      <c r="V46" s="18">
        <v>0.33045762903609616</v>
      </c>
      <c r="W46" s="52">
        <f t="shared" si="11"/>
        <v>0.49355745561009706</v>
      </c>
    </row>
    <row r="47" spans="1:23" ht="17.25" thickTop="1" thickBot="1">
      <c r="C47" s="55"/>
      <c r="M47" s="25" t="s">
        <v>43</v>
      </c>
      <c r="N47" s="26">
        <f>N46/(1-N46)</f>
        <v>0.17508661456544031</v>
      </c>
      <c r="O47" s="50">
        <f>AVERAGE(O5:O45)</f>
        <v>0.18652206444402339</v>
      </c>
      <c r="Q47" s="5" t="s">
        <v>66</v>
      </c>
      <c r="R47" s="14">
        <v>0.16000492327002522</v>
      </c>
      <c r="S47" s="52">
        <f t="shared" si="10"/>
        <v>0.19048316794059078</v>
      </c>
      <c r="U47" s="17" t="s">
        <v>66</v>
      </c>
      <c r="V47" s="18">
        <v>0.18090707402951473</v>
      </c>
      <c r="W47" s="52">
        <f t="shared" si="11"/>
        <v>0.22086269859451016</v>
      </c>
    </row>
    <row r="48" spans="1:23" ht="16.5" thickTop="1" thickBot="1">
      <c r="J48" s="56"/>
      <c r="K48" s="57"/>
      <c r="Q48" s="5" t="s">
        <v>67</v>
      </c>
      <c r="R48" s="14">
        <v>0.30751052246836441</v>
      </c>
      <c r="S48" s="53">
        <f t="shared" si="10"/>
        <v>0.44406526372715338</v>
      </c>
      <c r="U48" s="19" t="s">
        <v>67</v>
      </c>
      <c r="V48" s="20">
        <v>0.31250396344006776</v>
      </c>
      <c r="W48" s="53">
        <f t="shared" si="11"/>
        <v>0.45455384005377508</v>
      </c>
    </row>
    <row r="49" spans="10:23" ht="16.5" thickTop="1" thickBot="1">
      <c r="J49" s="56"/>
      <c r="K49" s="57"/>
      <c r="Q49" s="23" t="s">
        <v>95</v>
      </c>
      <c r="R49" s="24">
        <f>AVERAGE(R5:R48)</f>
        <v>0.15556814455709855</v>
      </c>
      <c r="S49" s="53"/>
      <c r="U49" s="23" t="s">
        <v>95</v>
      </c>
      <c r="V49" s="24">
        <f>AVERAGE(V5:V48)</f>
        <v>0.16307983796243786</v>
      </c>
    </row>
    <row r="50" spans="10:23" ht="17.25" thickTop="1" thickBot="1">
      <c r="J50" s="56"/>
      <c r="K50" s="56"/>
      <c r="Q50" s="25" t="s">
        <v>43</v>
      </c>
      <c r="R50" s="26">
        <f>R49/(1-R49)</f>
        <v>0.18422818082283693</v>
      </c>
      <c r="S50" s="50">
        <f>AVERAGE(S5:S48)</f>
        <v>0.19471706088779006</v>
      </c>
      <c r="U50" s="25" t="s">
        <v>43</v>
      </c>
      <c r="V50" s="26">
        <f>V49/(1-V49)</f>
        <v>0.19485710269591833</v>
      </c>
      <c r="W50" s="50">
        <f>AVERAGE(W5:W48)</f>
        <v>0.20549614477984238</v>
      </c>
    </row>
    <row r="51" spans="10:23" ht="15.75" thickTop="1"/>
  </sheetData>
  <mergeCells count="4">
    <mergeCell ref="Z3:AA3"/>
    <mergeCell ref="AC3:AD3"/>
    <mergeCell ref="Z2:AA2"/>
    <mergeCell ref="AC2:A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topLeftCell="A10" workbookViewId="0">
      <selection activeCell="B24" sqref="B24"/>
    </sheetView>
  </sheetViews>
  <sheetFormatPr defaultRowHeight="15"/>
  <cols>
    <col min="1" max="1" width="33.5703125" customWidth="1"/>
    <col min="2" max="2" width="29" customWidth="1"/>
    <col min="3" max="3" width="14.42578125" customWidth="1"/>
    <col min="5" max="5" width="36" customWidth="1"/>
    <col min="6" max="6" width="29.7109375" customWidth="1"/>
    <col min="7" max="7" width="15.140625" customWidth="1"/>
    <col min="9" max="9" width="39.7109375" customWidth="1"/>
    <col min="10" max="10" width="34.28515625" customWidth="1"/>
    <col min="11" max="11" width="19.85546875" customWidth="1"/>
    <col min="13" max="13" width="33.5703125" customWidth="1"/>
    <col min="14" max="14" width="34.85546875" customWidth="1"/>
    <col min="15" max="16" width="19.140625" customWidth="1"/>
    <col min="17" max="17" width="38.85546875" customWidth="1"/>
    <col min="18" max="18" width="27.85546875" customWidth="1"/>
    <col min="19" max="20" width="20.85546875" customWidth="1"/>
    <col min="21" max="21" width="35.7109375" customWidth="1"/>
    <col min="22" max="22" width="30.5703125" customWidth="1"/>
    <col min="23" max="23" width="19" customWidth="1"/>
    <col min="26" max="26" width="11.140625" customWidth="1"/>
    <col min="27" max="27" width="18" customWidth="1"/>
    <col min="29" max="29" width="14.140625" customWidth="1"/>
    <col min="30" max="30" width="18.5703125" customWidth="1"/>
  </cols>
  <sheetData>
    <row r="1" spans="1:30" ht="24.75" thickTop="1" thickBot="1">
      <c r="A1" s="2" t="s">
        <v>0</v>
      </c>
      <c r="B1" s="107" t="s">
        <v>236</v>
      </c>
      <c r="C1" s="108" t="s">
        <v>235</v>
      </c>
      <c r="E1" s="2" t="s">
        <v>0</v>
      </c>
      <c r="F1" s="107" t="s">
        <v>236</v>
      </c>
      <c r="G1" s="108" t="s">
        <v>235</v>
      </c>
      <c r="I1" s="2" t="s">
        <v>0</v>
      </c>
      <c r="J1" s="107" t="s">
        <v>236</v>
      </c>
      <c r="K1" s="108" t="s">
        <v>235</v>
      </c>
      <c r="M1" s="2" t="s">
        <v>0</v>
      </c>
      <c r="N1" s="107" t="s">
        <v>236</v>
      </c>
      <c r="O1" s="108" t="s">
        <v>235</v>
      </c>
      <c r="Q1" s="2" t="s">
        <v>0</v>
      </c>
      <c r="R1" s="107" t="s">
        <v>236</v>
      </c>
      <c r="S1" s="108" t="s">
        <v>235</v>
      </c>
      <c r="U1" s="2" t="s">
        <v>0</v>
      </c>
      <c r="V1" s="107" t="s">
        <v>236</v>
      </c>
      <c r="W1" s="108" t="s">
        <v>235</v>
      </c>
    </row>
    <row r="2" spans="1:30" ht="16.5" thickTop="1" thickBot="1">
      <c r="Z2" s="61" t="s">
        <v>129</v>
      </c>
      <c r="AA2" s="62"/>
      <c r="AC2" s="65" t="s">
        <v>130</v>
      </c>
      <c r="AD2" s="66"/>
    </row>
    <row r="3" spans="1:30" ht="16.5" thickTop="1" thickBot="1">
      <c r="A3" s="1">
        <v>2010</v>
      </c>
      <c r="E3" s="1">
        <v>2011</v>
      </c>
      <c r="I3" s="1">
        <v>2012</v>
      </c>
      <c r="M3" s="1">
        <v>2013</v>
      </c>
      <c r="Q3" s="1">
        <v>2014</v>
      </c>
      <c r="U3" s="1">
        <v>2015</v>
      </c>
      <c r="Z3" s="61" t="s">
        <v>128</v>
      </c>
      <c r="AA3" s="62"/>
      <c r="AC3" s="63" t="s">
        <v>128</v>
      </c>
      <c r="AD3" s="64"/>
    </row>
    <row r="4" spans="1:30" ht="37.5" customHeight="1" thickTop="1">
      <c r="A4" s="3" t="s">
        <v>1</v>
      </c>
      <c r="B4" s="4" t="s">
        <v>2</v>
      </c>
      <c r="C4" s="51" t="s">
        <v>97</v>
      </c>
      <c r="E4" s="3" t="s">
        <v>1</v>
      </c>
      <c r="F4" s="4" t="s">
        <v>2</v>
      </c>
      <c r="G4" s="51" t="s">
        <v>97</v>
      </c>
      <c r="I4" s="8" t="s">
        <v>1</v>
      </c>
      <c r="J4" s="9" t="s">
        <v>2</v>
      </c>
      <c r="K4" s="51" t="s">
        <v>97</v>
      </c>
      <c r="M4" s="11" t="s">
        <v>1</v>
      </c>
      <c r="N4" s="13" t="s">
        <v>48</v>
      </c>
      <c r="O4" s="51" t="s">
        <v>97</v>
      </c>
      <c r="Q4" s="11" t="s">
        <v>68</v>
      </c>
      <c r="R4" s="13" t="s">
        <v>48</v>
      </c>
      <c r="S4" s="51" t="s">
        <v>97</v>
      </c>
      <c r="U4" s="15" t="s">
        <v>1</v>
      </c>
      <c r="V4" s="16" t="s">
        <v>48</v>
      </c>
      <c r="W4" s="51" t="s">
        <v>97</v>
      </c>
      <c r="Z4" s="42" t="s">
        <v>96</v>
      </c>
      <c r="AA4" s="43" t="s">
        <v>97</v>
      </c>
      <c r="AC4" s="58" t="s">
        <v>96</v>
      </c>
      <c r="AD4" s="59" t="s">
        <v>97</v>
      </c>
    </row>
    <row r="5" spans="1:30" ht="15.75">
      <c r="A5" s="5" t="s">
        <v>4</v>
      </c>
      <c r="B5" s="6">
        <v>9.699510928176E-2</v>
      </c>
      <c r="C5" s="52">
        <f t="shared" ref="C5:C43" si="0">B5/(1-B5)</f>
        <v>0.10741371423205823</v>
      </c>
      <c r="E5" s="5" t="s">
        <v>4</v>
      </c>
      <c r="F5" s="6">
        <v>0.10969051154968942</v>
      </c>
      <c r="G5" s="52">
        <f t="shared" ref="G5:G43" si="1">F5/(1-F5)</f>
        <v>0.1232049225271302</v>
      </c>
      <c r="I5" s="10" t="s">
        <v>4</v>
      </c>
      <c r="J5" s="6">
        <v>0.10368990594417848</v>
      </c>
      <c r="K5" s="52">
        <f t="shared" ref="K5:K42" si="2">J5/(1-J5)</f>
        <v>0.11568530426225541</v>
      </c>
      <c r="M5" s="5" t="s">
        <v>4</v>
      </c>
      <c r="N5" s="14">
        <v>0.12951958287767759</v>
      </c>
      <c r="O5" s="52">
        <f t="shared" ref="O5:O44" si="3">N5/(1-N5)</f>
        <v>0.14879092088693954</v>
      </c>
      <c r="Q5" s="5" t="s">
        <v>4</v>
      </c>
      <c r="R5" s="14">
        <v>0.12790510092599247</v>
      </c>
      <c r="S5" s="52">
        <f t="shared" ref="S5:S47" si="4">R5/(1-R5)</f>
        <v>0.14666420026284113</v>
      </c>
      <c r="U5" s="17" t="s">
        <v>81</v>
      </c>
      <c r="V5" s="18">
        <v>0.11757753869199103</v>
      </c>
      <c r="W5" s="52">
        <f t="shared" ref="W5:W47" si="5">V5/(1-V5)</f>
        <v>0.13324404562153441</v>
      </c>
      <c r="Z5" s="44">
        <v>2010</v>
      </c>
      <c r="AA5" s="45">
        <f>B19</f>
        <v>0.13021627409324807</v>
      </c>
      <c r="AC5" s="44">
        <v>2010</v>
      </c>
      <c r="AD5" s="45">
        <f>C19</f>
        <v>0.14464105376432668</v>
      </c>
    </row>
    <row r="6" spans="1:30" ht="15.75">
      <c r="A6" s="5" t="s">
        <v>6</v>
      </c>
      <c r="B6" s="6">
        <v>0.1822729087083253</v>
      </c>
      <c r="C6" s="52">
        <f>B6/(1-B6)</f>
        <v>0.22290188334155417</v>
      </c>
      <c r="E6" s="5" t="s">
        <v>6</v>
      </c>
      <c r="F6" s="6">
        <v>0.20449247344270838</v>
      </c>
      <c r="G6" s="52">
        <f t="shared" si="1"/>
        <v>0.25705913095214572</v>
      </c>
      <c r="I6" s="10" t="s">
        <v>6</v>
      </c>
      <c r="J6" s="6">
        <v>0.2073811711248007</v>
      </c>
      <c r="K6" s="52">
        <f t="shared" si="2"/>
        <v>0.2616404803543389</v>
      </c>
      <c r="M6" s="5" t="s">
        <v>49</v>
      </c>
      <c r="N6" s="14">
        <v>0.17753588957289315</v>
      </c>
      <c r="O6" s="52">
        <f t="shared" si="3"/>
        <v>0.21585852479410741</v>
      </c>
      <c r="Q6" s="5" t="s">
        <v>50</v>
      </c>
      <c r="R6" s="14">
        <v>0.21351802178162996</v>
      </c>
      <c r="S6" s="52">
        <f t="shared" si="4"/>
        <v>0.27148495158823049</v>
      </c>
      <c r="U6" s="17" t="s">
        <v>82</v>
      </c>
      <c r="V6" s="18">
        <v>0.22840363239960421</v>
      </c>
      <c r="W6" s="52">
        <f t="shared" si="5"/>
        <v>0.29601439559639398</v>
      </c>
      <c r="Z6" s="44">
        <v>2011</v>
      </c>
      <c r="AA6" s="45">
        <f>F19</f>
        <v>0.15043284798842113</v>
      </c>
      <c r="AC6" s="44">
        <v>2011</v>
      </c>
      <c r="AD6" s="45">
        <f>G19</f>
        <v>0.15768090496892945</v>
      </c>
    </row>
    <row r="7" spans="1:30" ht="15.75">
      <c r="A7" s="5" t="s">
        <v>9</v>
      </c>
      <c r="B7" s="6">
        <v>0.12498020851486505</v>
      </c>
      <c r="C7" s="52">
        <f t="shared" ref="C7" si="6">B7/(1-B7)</f>
        <v>0.14283129333879557</v>
      </c>
      <c r="E7" s="5" t="s">
        <v>9</v>
      </c>
      <c r="F7" s="6">
        <v>0.1415104635995667</v>
      </c>
      <c r="G7" s="52">
        <f t="shared" si="1"/>
        <v>0.16483656189090773</v>
      </c>
      <c r="I7" s="10" t="s">
        <v>9</v>
      </c>
      <c r="J7" s="6">
        <v>0.16942892093609341</v>
      </c>
      <c r="K7" s="52">
        <f t="shared" si="2"/>
        <v>0.20399087472085822</v>
      </c>
      <c r="M7" s="5" t="s">
        <v>50</v>
      </c>
      <c r="N7" s="14">
        <v>0.20234396342483552</v>
      </c>
      <c r="O7" s="52">
        <f t="shared" si="3"/>
        <v>0.25367320517453179</v>
      </c>
      <c r="Q7" s="5" t="s">
        <v>69</v>
      </c>
      <c r="R7" s="14">
        <v>0.18581940361178836</v>
      </c>
      <c r="S7" s="52">
        <f t="shared" si="4"/>
        <v>0.22822873013199066</v>
      </c>
      <c r="U7" s="17" t="s">
        <v>83</v>
      </c>
      <c r="V7" s="18">
        <v>0.17914187468531112</v>
      </c>
      <c r="W7" s="52">
        <f t="shared" si="5"/>
        <v>0.21823731673074961</v>
      </c>
      <c r="Z7" s="44">
        <v>2012</v>
      </c>
      <c r="AA7" s="45">
        <f>J19</f>
        <v>0.17402452421932454</v>
      </c>
      <c r="AC7" s="44">
        <v>2012</v>
      </c>
      <c r="AD7" s="45">
        <f>K19</f>
        <v>0.18013837837486413</v>
      </c>
    </row>
    <row r="8" spans="1:30" ht="15.75">
      <c r="A8" s="5" t="s">
        <v>10</v>
      </c>
      <c r="B8" s="6">
        <v>0.25361355808598718</v>
      </c>
      <c r="C8" s="52">
        <f>B8/(1-B8)</f>
        <v>0.33978853827466043</v>
      </c>
      <c r="E8" s="5" t="s">
        <v>10</v>
      </c>
      <c r="F8" s="6">
        <v>0.21912501793082256</v>
      </c>
      <c r="G8" s="52">
        <f>F8/(1-F8)</f>
        <v>0.2806147244597092</v>
      </c>
      <c r="I8" s="10" t="s">
        <v>10</v>
      </c>
      <c r="J8" s="6">
        <v>0.2524128321419809</v>
      </c>
      <c r="K8" s="52">
        <f>J8/(1-J8)</f>
        <v>0.33763665696027423</v>
      </c>
      <c r="M8" s="5" t="s">
        <v>9</v>
      </c>
      <c r="N8" s="14">
        <v>0.18604877679628321</v>
      </c>
      <c r="O8" s="52">
        <f t="shared" si="3"/>
        <v>0.22857484759835378</v>
      </c>
      <c r="Q8" s="5" t="s">
        <v>9</v>
      </c>
      <c r="R8" s="14">
        <v>0.19237044746723361</v>
      </c>
      <c r="S8" s="52">
        <f t="shared" si="4"/>
        <v>0.23819144168752907</v>
      </c>
      <c r="U8" s="17" t="s">
        <v>9</v>
      </c>
      <c r="V8" s="18">
        <v>0.19401765427907783</v>
      </c>
      <c r="W8" s="52">
        <f t="shared" si="5"/>
        <v>0.24072196532485587</v>
      </c>
      <c r="Z8" s="44">
        <v>2013</v>
      </c>
      <c r="AA8" s="45">
        <f>N20</f>
        <v>0.20926404814577293</v>
      </c>
      <c r="AC8" s="44">
        <v>2013</v>
      </c>
      <c r="AD8" s="45">
        <f>O20</f>
        <v>0.22567099308361585</v>
      </c>
    </row>
    <row r="9" spans="1:30" ht="15.75">
      <c r="A9" s="5" t="s">
        <v>17</v>
      </c>
      <c r="B9" s="6">
        <v>8.5741001701733266E-2</v>
      </c>
      <c r="C9" s="52">
        <f>B9/(1-B9)</f>
        <v>9.3781960977496692E-2</v>
      </c>
      <c r="E9" s="5" t="s">
        <v>17</v>
      </c>
      <c r="F9" s="6">
        <v>9.0796457449342921E-2</v>
      </c>
      <c r="G9" s="52">
        <f>F9/(1-F9)</f>
        <v>9.9863730397073455E-2</v>
      </c>
      <c r="I9" s="10" t="s">
        <v>17</v>
      </c>
      <c r="J9" s="6">
        <v>9.730813248741231E-2</v>
      </c>
      <c r="K9" s="52">
        <f>J9/(1-J9)</f>
        <v>0.10779772809469272</v>
      </c>
      <c r="M9" s="5" t="s">
        <v>17</v>
      </c>
      <c r="N9" s="14">
        <v>0.10748221386617986</v>
      </c>
      <c r="O9" s="52">
        <f>N9/(1-N9)</f>
        <v>0.12042585093095776</v>
      </c>
      <c r="Q9" s="5" t="s">
        <v>70</v>
      </c>
      <c r="R9" s="14">
        <v>0.22923826695843699</v>
      </c>
      <c r="S9" s="52">
        <f>R9/(1-R9)</f>
        <v>0.29741781037029691</v>
      </c>
      <c r="U9" s="17" t="s">
        <v>85</v>
      </c>
      <c r="V9" s="18">
        <v>0.3080153540427214</v>
      </c>
      <c r="W9" s="52">
        <f>V9/(1-V9)</f>
        <v>0.4451187693863044</v>
      </c>
      <c r="Z9" s="44">
        <v>2014</v>
      </c>
      <c r="AA9" s="45">
        <f>R22</f>
        <v>0.22330060244051769</v>
      </c>
      <c r="AC9" s="44">
        <v>2014</v>
      </c>
      <c r="AD9" s="45">
        <f>S22</f>
        <v>0.23882980256740813</v>
      </c>
    </row>
    <row r="10" spans="1:30" ht="16.5" thickBot="1">
      <c r="A10" s="5" t="s">
        <v>18</v>
      </c>
      <c r="B10" s="6">
        <v>4.1358910129562478E-2</v>
      </c>
      <c r="C10" s="52">
        <f>B10/(1-B10)</f>
        <v>4.3143268702525807E-2</v>
      </c>
      <c r="E10" s="5" t="s">
        <v>18</v>
      </c>
      <c r="F10" s="6">
        <v>6.4310808966402885E-2</v>
      </c>
      <c r="G10" s="52">
        <f t="shared" ref="G10" si="7">F10/(1-F10)</f>
        <v>6.873095209677775E-2</v>
      </c>
      <c r="I10" s="10" t="s">
        <v>18</v>
      </c>
      <c r="J10" s="6">
        <v>8.4838890966072986E-2</v>
      </c>
      <c r="K10" s="52">
        <f>J10/(1-J10)</f>
        <v>9.2703776557585146E-2</v>
      </c>
      <c r="M10" s="5" t="s">
        <v>18</v>
      </c>
      <c r="N10" s="14">
        <v>7.3344794395149807E-2</v>
      </c>
      <c r="O10" s="52">
        <f>N10/(1-N10)</f>
        <v>7.9150037631608508E-2</v>
      </c>
      <c r="Q10" s="5" t="s">
        <v>71</v>
      </c>
      <c r="R10" s="14">
        <v>0.24552298110712792</v>
      </c>
      <c r="S10" s="52">
        <f>R10/(1-R10)</f>
        <v>0.32542141769594396</v>
      </c>
      <c r="U10" s="17" t="s">
        <v>71</v>
      </c>
      <c r="V10" s="18">
        <v>0.23843053935457753</v>
      </c>
      <c r="W10" s="52">
        <f>V10/(1-V10)</f>
        <v>0.3130778631177123</v>
      </c>
      <c r="Z10" s="46">
        <v>2015</v>
      </c>
      <c r="AA10" s="47">
        <f>V22</f>
        <v>0.22931393798847266</v>
      </c>
      <c r="AC10" s="44">
        <v>2015</v>
      </c>
      <c r="AD10" s="45">
        <f>W22</f>
        <v>0.245188356861368</v>
      </c>
    </row>
    <row r="11" spans="1:30" ht="17.25" thickTop="1" thickBot="1">
      <c r="A11" s="5" t="s">
        <v>20</v>
      </c>
      <c r="B11" s="6">
        <v>-0.13465548337496183</v>
      </c>
      <c r="C11" s="52">
        <f>B11/(1-B11)</f>
        <v>-0.11867521494228143</v>
      </c>
      <c r="E11" s="5" t="s">
        <v>20</v>
      </c>
      <c r="F11" s="6">
        <v>-1.561141342679105E-2</v>
      </c>
      <c r="G11" s="52">
        <f>F11/(1-F11)</f>
        <v>-1.5371443467847929E-2</v>
      </c>
      <c r="I11" s="10" t="s">
        <v>20</v>
      </c>
      <c r="J11" s="6">
        <v>9.4389056039730468E-2</v>
      </c>
      <c r="K11" s="52">
        <f>J11/(1-J11)</f>
        <v>0.10422693836600924</v>
      </c>
      <c r="M11" s="5" t="s">
        <v>20</v>
      </c>
      <c r="N11" s="14">
        <v>8.8007194400711738E-2</v>
      </c>
      <c r="O11" s="52">
        <f>N11/(1-N11)</f>
        <v>9.6499877916120719E-2</v>
      </c>
      <c r="Q11" s="5" t="s">
        <v>17</v>
      </c>
      <c r="R11" s="14">
        <v>0.11858367742988091</v>
      </c>
      <c r="S11" s="52">
        <f>R11/(1-R11)</f>
        <v>0.13453764627832526</v>
      </c>
      <c r="U11" s="17" t="s">
        <v>17</v>
      </c>
      <c r="V11" s="18">
        <v>0.11439296601905259</v>
      </c>
      <c r="W11" s="52">
        <f>V11/(1-V11)</f>
        <v>0.12916898989028761</v>
      </c>
      <c r="Z11" s="48" t="s">
        <v>98</v>
      </c>
      <c r="AA11" s="49">
        <f>AVERAGE(AA5:AA10)</f>
        <v>0.18609203914595951</v>
      </c>
      <c r="AC11" s="60" t="s">
        <v>98</v>
      </c>
      <c r="AD11" s="47">
        <f>AVERAGE(AD5:AD10)</f>
        <v>0.19869158160341871</v>
      </c>
    </row>
    <row r="12" spans="1:30" ht="16.5" thickTop="1">
      <c r="A12" s="5" t="s">
        <v>22</v>
      </c>
      <c r="B12" s="6">
        <v>0.18420064068353995</v>
      </c>
      <c r="C12" s="52">
        <f>B12/(1-B12)</f>
        <v>0.22579159762748222</v>
      </c>
      <c r="E12" s="5" t="s">
        <v>22</v>
      </c>
      <c r="F12" s="6">
        <v>0.17377361035378849</v>
      </c>
      <c r="G12" s="52">
        <f>F12/(1-F12)</f>
        <v>0.21032202860065752</v>
      </c>
      <c r="I12" s="10" t="s">
        <v>22</v>
      </c>
      <c r="J12" s="6">
        <v>0.16563568280197841</v>
      </c>
      <c r="K12" s="52">
        <f>J12/(1-J12)</f>
        <v>0.19851721770439484</v>
      </c>
      <c r="M12" s="5" t="s">
        <v>22</v>
      </c>
      <c r="N12" s="14">
        <v>0.16425805055170065</v>
      </c>
      <c r="O12" s="52">
        <f>N12/(1-N12)</f>
        <v>0.19654158877645517</v>
      </c>
      <c r="Q12" s="5" t="s">
        <v>18</v>
      </c>
      <c r="R12" s="14">
        <v>7.9731213305788973E-2</v>
      </c>
      <c r="S12" s="52">
        <f>R12/(1-R12)</f>
        <v>8.6639049871722149E-2</v>
      </c>
      <c r="U12" s="17" t="s">
        <v>87</v>
      </c>
      <c r="V12" s="18">
        <v>7.9584240894494715E-2</v>
      </c>
      <c r="W12" s="52">
        <f>V12/(1-V12)</f>
        <v>8.6465534848987891E-2</v>
      </c>
    </row>
    <row r="13" spans="1:30" ht="15.75">
      <c r="A13" s="5" t="s">
        <v>38</v>
      </c>
      <c r="B13" s="6">
        <v>9.9609657310789468E-2</v>
      </c>
      <c r="C13" s="52">
        <f>B13/(1-B13)</f>
        <v>0.11062941547471919</v>
      </c>
      <c r="E13" s="5" t="s">
        <v>38</v>
      </c>
      <c r="F13" s="6">
        <v>0.11343358919324578</v>
      </c>
      <c r="G13" s="52">
        <f>F13/(1-F13)</f>
        <v>0.12794708643430774</v>
      </c>
      <c r="I13" s="10" t="s">
        <v>38</v>
      </c>
      <c r="J13" s="6">
        <v>8.3700866587837208E-2</v>
      </c>
      <c r="K13" s="52">
        <f>J13/(1-J13)</f>
        <v>9.1346661298420659E-2</v>
      </c>
      <c r="M13" s="5" t="s">
        <v>62</v>
      </c>
      <c r="N13" s="14">
        <v>0.24760853981794176</v>
      </c>
      <c r="O13" s="52">
        <f>N13/(1-N13)</f>
        <v>0.32909536181873628</v>
      </c>
      <c r="Q13" s="5" t="s">
        <v>20</v>
      </c>
      <c r="R13" s="14">
        <v>0.10141285522024464</v>
      </c>
      <c r="S13" s="52">
        <f>R13/(1-R13)</f>
        <v>0.11285811933699656</v>
      </c>
      <c r="U13" s="17" t="s">
        <v>89</v>
      </c>
      <c r="V13" s="18">
        <v>9.8461583068116809E-2</v>
      </c>
      <c r="W13" s="52">
        <f>V13/(1-V13)</f>
        <v>0.1092150719469076</v>
      </c>
    </row>
    <row r="14" spans="1:30" ht="15.75">
      <c r="A14" s="5" t="s">
        <v>39</v>
      </c>
      <c r="B14" s="6">
        <v>0.21801938611417337</v>
      </c>
      <c r="C14" s="52">
        <f>B14/(1-B14)</f>
        <v>0.278804080616256</v>
      </c>
      <c r="E14" s="5" t="s">
        <v>39</v>
      </c>
      <c r="F14" s="6">
        <v>0.20609802823995663</v>
      </c>
      <c r="G14" s="52">
        <f>F14/(1-F14)</f>
        <v>0.25960135579843313</v>
      </c>
      <c r="I14" s="10" t="s">
        <v>39</v>
      </c>
      <c r="J14" s="6">
        <v>0.22350490739171805</v>
      </c>
      <c r="K14" s="52">
        <f>J14/(1-J14)</f>
        <v>0.28783814542981206</v>
      </c>
      <c r="M14" s="5" t="s">
        <v>38</v>
      </c>
      <c r="N14" s="14">
        <v>0.12666621793911167</v>
      </c>
      <c r="O14" s="52">
        <f>N14/(1-N14)</f>
        <v>0.14503757960696931</v>
      </c>
      <c r="Q14" s="5" t="s">
        <v>22</v>
      </c>
      <c r="R14" s="14">
        <v>0.16442908475466908</v>
      </c>
      <c r="S14" s="52">
        <f>R14/(1-R14)</f>
        <v>0.19678651058167967</v>
      </c>
      <c r="U14" s="17" t="s">
        <v>22</v>
      </c>
      <c r="V14" s="18">
        <v>0.16990698375507296</v>
      </c>
      <c r="W14" s="52">
        <f>V14/(1-V14)</f>
        <v>0.20468427083470395</v>
      </c>
    </row>
    <row r="15" spans="1:30" ht="15.75">
      <c r="A15" s="5"/>
      <c r="B15" s="6"/>
      <c r="C15" s="52"/>
      <c r="E15" s="5"/>
      <c r="F15" s="6"/>
      <c r="G15" s="52"/>
      <c r="I15" s="10"/>
      <c r="J15" s="6"/>
      <c r="K15" s="52"/>
      <c r="M15" s="5" t="s">
        <v>39</v>
      </c>
      <c r="N15" s="14">
        <v>0.40074300512742811</v>
      </c>
      <c r="O15" s="52">
        <f>N15/(1-N15)</f>
        <v>0.66873312878499402</v>
      </c>
      <c r="Q15" s="5" t="s">
        <v>38</v>
      </c>
      <c r="R15" s="14">
        <v>0.12585239908800264</v>
      </c>
      <c r="S15" s="52">
        <f>R15/(1-R15)</f>
        <v>0.1439715660795739</v>
      </c>
      <c r="U15" s="17" t="s">
        <v>94</v>
      </c>
      <c r="V15" s="18">
        <v>0.12798209290649581</v>
      </c>
      <c r="W15" s="52">
        <f>V15/(1-V15)</f>
        <v>0.14676544124313795</v>
      </c>
    </row>
    <row r="16" spans="1:30" ht="15.75">
      <c r="A16" s="5"/>
      <c r="B16" s="6"/>
      <c r="C16" s="52"/>
      <c r="E16" s="5"/>
      <c r="F16" s="6"/>
      <c r="G16" s="52"/>
      <c r="I16" s="10"/>
      <c r="J16" s="6"/>
      <c r="K16" s="52"/>
      <c r="M16" s="5"/>
      <c r="N16" s="14"/>
      <c r="O16" s="52"/>
      <c r="Q16" s="5" t="s">
        <v>39</v>
      </c>
      <c r="R16" s="14">
        <v>0.40608978439627552</v>
      </c>
      <c r="S16" s="52">
        <f>R16/(1-R16)</f>
        <v>0.68375618692376794</v>
      </c>
      <c r="U16" s="17" t="s">
        <v>39</v>
      </c>
      <c r="V16" s="18">
        <v>0.38254324450284066</v>
      </c>
      <c r="W16" s="52">
        <f>V16/(1-V16)</f>
        <v>0.61954661779484022</v>
      </c>
    </row>
    <row r="17" spans="1:23" ht="16.5" thickBot="1">
      <c r="A17" s="21"/>
      <c r="B17" s="22"/>
      <c r="C17" s="52"/>
      <c r="E17" s="5"/>
      <c r="F17" s="6"/>
      <c r="G17" s="52"/>
      <c r="I17" s="10"/>
      <c r="J17" s="6"/>
      <c r="K17" s="52"/>
      <c r="M17" s="5"/>
      <c r="N17" s="14"/>
      <c r="O17" s="52"/>
      <c r="Q17" s="5"/>
      <c r="R17" s="14"/>
      <c r="S17" s="52"/>
      <c r="U17" s="17"/>
      <c r="V17" s="18"/>
      <c r="W17" s="52"/>
    </row>
    <row r="18" spans="1:23" ht="17.25" thickTop="1" thickBot="1">
      <c r="A18" s="85" t="s">
        <v>95</v>
      </c>
      <c r="B18" s="86">
        <f>AVERAGE(B5:B14)</f>
        <v>0.11521358971557741</v>
      </c>
      <c r="C18" s="87"/>
      <c r="E18" s="85" t="s">
        <v>95</v>
      </c>
      <c r="F18" s="86">
        <f>AVERAGE(F5:F14)</f>
        <v>0.13076195472987329</v>
      </c>
      <c r="G18" s="87"/>
      <c r="I18" s="85" t="s">
        <v>95</v>
      </c>
      <c r="J18" s="86">
        <f>AVERAGE(J5:J14)</f>
        <v>0.14822903664218029</v>
      </c>
      <c r="K18" s="87"/>
      <c r="M18" s="5"/>
      <c r="N18" s="14"/>
      <c r="O18" s="52"/>
      <c r="Q18" s="5"/>
      <c r="R18" s="14"/>
      <c r="S18" s="52"/>
      <c r="U18" s="17"/>
      <c r="V18" s="18"/>
      <c r="W18" s="52"/>
    </row>
    <row r="19" spans="1:23" ht="16.5" thickTop="1">
      <c r="A19" s="88" t="s">
        <v>43</v>
      </c>
      <c r="B19" s="109">
        <f>B18/(1-B18)</f>
        <v>0.13021627409324807</v>
      </c>
      <c r="C19" s="45">
        <f>AVERAGE(C5:C14)</f>
        <v>0.14464105376432668</v>
      </c>
      <c r="D19" s="112"/>
      <c r="E19" s="88" t="s">
        <v>43</v>
      </c>
      <c r="F19" s="109">
        <f>F18/(1-F18)</f>
        <v>0.15043284798842113</v>
      </c>
      <c r="G19" s="45">
        <f>AVERAGE(G5:G14)</f>
        <v>0.15768090496892945</v>
      </c>
      <c r="H19" s="112"/>
      <c r="I19" s="88" t="s">
        <v>43</v>
      </c>
      <c r="J19" s="109">
        <f>J18/(1-J18)</f>
        <v>0.17402452421932454</v>
      </c>
      <c r="K19" s="45">
        <f>AVERAGE(K5:K14)</f>
        <v>0.18013837837486413</v>
      </c>
      <c r="L19" s="112"/>
      <c r="M19" s="85" t="s">
        <v>95</v>
      </c>
      <c r="N19" s="113">
        <f>AVERAGE(N5:N15)</f>
        <v>0.17305074806999207</v>
      </c>
      <c r="O19" s="114"/>
      <c r="P19" s="112"/>
      <c r="Q19" s="115"/>
      <c r="R19" s="116"/>
      <c r="S19" s="117"/>
      <c r="T19" s="112"/>
      <c r="U19" s="74"/>
      <c r="V19" s="118"/>
      <c r="W19" s="117"/>
    </row>
    <row r="20" spans="1:23" ht="16.5" thickBot="1">
      <c r="A20" s="46"/>
      <c r="B20" s="119"/>
      <c r="C20" s="120"/>
      <c r="D20" s="112"/>
      <c r="E20" s="46"/>
      <c r="F20" s="119"/>
      <c r="G20" s="120"/>
      <c r="H20" s="112"/>
      <c r="I20" s="46"/>
      <c r="J20" s="119"/>
      <c r="K20" s="120"/>
      <c r="L20" s="112"/>
      <c r="M20" s="88" t="s">
        <v>43</v>
      </c>
      <c r="N20" s="109">
        <f>N19/(1-N19)</f>
        <v>0.20926404814577293</v>
      </c>
      <c r="O20" s="45">
        <f>AVERAGE(O5:O15)</f>
        <v>0.22567099308361585</v>
      </c>
      <c r="P20" s="112"/>
      <c r="Q20" s="115"/>
      <c r="R20" s="116"/>
      <c r="S20" s="121"/>
      <c r="T20" s="112"/>
      <c r="U20" s="75"/>
      <c r="V20" s="122"/>
      <c r="W20" s="121"/>
    </row>
    <row r="21" spans="1:23" ht="17.25" thickTop="1" thickBot="1">
      <c r="A21" s="112"/>
      <c r="B21" s="112"/>
      <c r="C21" s="112"/>
      <c r="D21" s="112"/>
      <c r="E21" s="112"/>
      <c r="F21" s="112"/>
      <c r="G21" s="112"/>
      <c r="H21" s="112"/>
      <c r="I21" s="112"/>
      <c r="J21" s="123"/>
      <c r="K21" s="124"/>
      <c r="L21" s="112"/>
      <c r="M21" s="46"/>
      <c r="N21" s="119"/>
      <c r="O21" s="120"/>
      <c r="P21" s="112"/>
      <c r="Q21" s="85" t="s">
        <v>95</v>
      </c>
      <c r="R21" s="113">
        <f>AVERAGE(R5:R16)</f>
        <v>0.18253943633725592</v>
      </c>
      <c r="S21" s="114"/>
      <c r="T21" s="112"/>
      <c r="U21" s="85" t="s">
        <v>95</v>
      </c>
      <c r="V21" s="113">
        <f>AVERAGE(V5:V16)</f>
        <v>0.18653814204994637</v>
      </c>
      <c r="W21" s="114"/>
    </row>
    <row r="22" spans="1:23" ht="16.5" thickTop="1">
      <c r="A22" s="112"/>
      <c r="B22" s="112"/>
      <c r="C22" s="112"/>
      <c r="D22" s="112"/>
      <c r="E22" s="112"/>
      <c r="F22" s="112"/>
      <c r="G22" s="112"/>
      <c r="H22" s="112"/>
      <c r="I22" s="112"/>
      <c r="J22" s="123"/>
      <c r="K22" s="123"/>
      <c r="L22" s="112"/>
      <c r="M22" s="112"/>
      <c r="N22" s="112"/>
      <c r="O22" s="112"/>
      <c r="P22" s="112"/>
      <c r="Q22" s="88" t="s">
        <v>43</v>
      </c>
      <c r="R22" s="109">
        <f>R21/(1-R21)</f>
        <v>0.22330060244051769</v>
      </c>
      <c r="S22" s="45">
        <f>AVERAGE(S5:S16)</f>
        <v>0.23882980256740813</v>
      </c>
      <c r="T22" s="112"/>
      <c r="U22" s="88" t="s">
        <v>43</v>
      </c>
      <c r="V22" s="109">
        <f>V21/(1-V21)</f>
        <v>0.22931393798847266</v>
      </c>
      <c r="W22" s="45">
        <f>AVERAGE(W5:W16)</f>
        <v>0.245188356861368</v>
      </c>
    </row>
    <row r="23" spans="1:23" ht="16.5" thickBo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46"/>
      <c r="R23" s="119"/>
      <c r="S23" s="120"/>
      <c r="T23" s="112"/>
      <c r="U23" s="46"/>
      <c r="V23" s="119"/>
      <c r="W23" s="120"/>
    </row>
    <row r="24" spans="1:23" ht="16.5" thickTop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ht="15.7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</sheetData>
  <mergeCells count="4">
    <mergeCell ref="Z2:AA2"/>
    <mergeCell ref="AC2:AD2"/>
    <mergeCell ref="Z3:AA3"/>
    <mergeCell ref="AC3:A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1"/>
  <sheetViews>
    <sheetView topLeftCell="A37" workbookViewId="0">
      <selection activeCell="B56" sqref="B55:B56"/>
    </sheetView>
  </sheetViews>
  <sheetFormatPr defaultRowHeight="15"/>
  <cols>
    <col min="1" max="1" width="24.28515625" customWidth="1"/>
    <col min="2" max="2" width="32.85546875" customWidth="1"/>
    <col min="3" max="3" width="16" customWidth="1"/>
    <col min="4" max="4" width="18.85546875" customWidth="1"/>
    <col min="5" max="5" width="27.5703125" customWidth="1"/>
    <col min="6" max="8" width="25.7109375" customWidth="1"/>
    <col min="9" max="9" width="33.5703125" customWidth="1"/>
    <col min="10" max="11" width="27.85546875" customWidth="1"/>
    <col min="13" max="13" width="33.42578125" customWidth="1"/>
    <col min="14" max="15" width="25.85546875" customWidth="1"/>
    <col min="17" max="17" width="30.140625" customWidth="1"/>
    <col min="18" max="18" width="26" customWidth="1"/>
    <col min="19" max="19" width="16" customWidth="1"/>
    <col min="21" max="21" width="14.85546875" customWidth="1"/>
    <col min="22" max="22" width="18.42578125" customWidth="1"/>
    <col min="26" max="26" width="20.28515625" customWidth="1"/>
  </cols>
  <sheetData>
    <row r="1" spans="1:26" ht="24" thickBot="1">
      <c r="A1" s="2" t="s">
        <v>99</v>
      </c>
      <c r="E1" s="2" t="s">
        <v>99</v>
      </c>
      <c r="I1" s="2" t="s">
        <v>99</v>
      </c>
      <c r="M1" s="2" t="s">
        <v>99</v>
      </c>
      <c r="Q1" s="2" t="s">
        <v>99</v>
      </c>
    </row>
    <row r="2" spans="1:26" ht="16.5" thickTop="1" thickBot="1">
      <c r="U2" s="61" t="s">
        <v>131</v>
      </c>
      <c r="V2" s="62"/>
      <c r="Y2" s="61" t="s">
        <v>132</v>
      </c>
      <c r="Z2" s="62"/>
    </row>
    <row r="3" spans="1:26" ht="16.5" thickTop="1" thickBot="1">
      <c r="A3" s="1">
        <v>2011</v>
      </c>
      <c r="E3" s="1">
        <v>2012</v>
      </c>
      <c r="I3" s="1">
        <v>2013</v>
      </c>
      <c r="M3" s="1">
        <v>2014</v>
      </c>
      <c r="Q3" s="1">
        <v>2015</v>
      </c>
      <c r="U3" s="61" t="s">
        <v>127</v>
      </c>
      <c r="V3" s="62"/>
      <c r="Y3" s="61" t="s">
        <v>127</v>
      </c>
      <c r="Z3" s="62"/>
    </row>
    <row r="4" spans="1:26" ht="42.75" customHeight="1" thickTop="1">
      <c r="A4" s="11" t="s">
        <v>100</v>
      </c>
      <c r="B4" s="12" t="s">
        <v>101</v>
      </c>
      <c r="C4" s="51" t="s">
        <v>97</v>
      </c>
      <c r="E4" s="11" t="s">
        <v>1</v>
      </c>
      <c r="F4" s="12" t="s">
        <v>101</v>
      </c>
      <c r="G4" s="51" t="s">
        <v>97</v>
      </c>
      <c r="I4" s="11" t="s">
        <v>1</v>
      </c>
      <c r="J4" s="13" t="s">
        <v>48</v>
      </c>
      <c r="K4" s="51" t="s">
        <v>97</v>
      </c>
      <c r="M4" s="30" t="s">
        <v>68</v>
      </c>
      <c r="N4" s="31" t="s">
        <v>48</v>
      </c>
      <c r="O4" s="51" t="s">
        <v>97</v>
      </c>
      <c r="Q4" s="30" t="s">
        <v>1</v>
      </c>
      <c r="R4" s="31" t="s">
        <v>48</v>
      </c>
      <c r="S4" s="51" t="s">
        <v>97</v>
      </c>
      <c r="U4" s="23" t="s">
        <v>96</v>
      </c>
      <c r="V4" s="41" t="s">
        <v>97</v>
      </c>
      <c r="Y4" s="23" t="s">
        <v>96</v>
      </c>
      <c r="Z4" s="41" t="s">
        <v>97</v>
      </c>
    </row>
    <row r="5" spans="1:26" ht="15.75">
      <c r="A5" s="5" t="s">
        <v>3</v>
      </c>
      <c r="B5" s="14">
        <v>4.0022953575585149E-2</v>
      </c>
      <c r="C5" s="52">
        <f>B5/(1-B5)</f>
        <v>4.1691573485696271E-2</v>
      </c>
      <c r="E5" s="5" t="s">
        <v>3</v>
      </c>
      <c r="F5" s="14">
        <v>3.6861474279842335E-2</v>
      </c>
      <c r="G5" s="52">
        <f>F5/(1-F5)</f>
        <v>3.8272245679592441E-2</v>
      </c>
      <c r="I5" s="5" t="s">
        <v>3</v>
      </c>
      <c r="J5" s="14">
        <v>4.1161642533425295E-2</v>
      </c>
      <c r="K5" s="52">
        <f>J5/(1-J5)</f>
        <v>4.2928656548724062E-2</v>
      </c>
      <c r="M5" s="32" t="s">
        <v>3</v>
      </c>
      <c r="N5" s="33">
        <v>4.9373483305598702E-2</v>
      </c>
      <c r="O5" s="52">
        <f>N5/(1-N5)</f>
        <v>5.1937835141906558E-2</v>
      </c>
      <c r="Q5" s="32" t="s">
        <v>3</v>
      </c>
      <c r="R5" s="33">
        <v>8.249436758932828E-2</v>
      </c>
      <c r="S5" s="52">
        <f>R5/(1-R5)</f>
        <v>8.9911565308412336E-2</v>
      </c>
      <c r="U5" s="17">
        <v>2011</v>
      </c>
      <c r="V5" s="27">
        <f>B48</f>
        <v>0.12322765117947342</v>
      </c>
      <c r="Y5" s="17">
        <v>2011</v>
      </c>
      <c r="Z5" s="27">
        <f>C48</f>
        <v>0.12840446713245712</v>
      </c>
    </row>
    <row r="6" spans="1:26" ht="15.75">
      <c r="A6" s="5" t="s">
        <v>4</v>
      </c>
      <c r="B6" s="14">
        <v>0.175629988223759</v>
      </c>
      <c r="C6" s="52">
        <f t="shared" ref="C6:C37" si="0">B6/(1-B6)</f>
        <v>0.21304752200451257</v>
      </c>
      <c r="E6" s="5" t="s">
        <v>4</v>
      </c>
      <c r="F6" s="14">
        <v>0.17755739476118529</v>
      </c>
      <c r="G6" s="52">
        <f t="shared" ref="G6:G38" si="1">F6/(1-F6)</f>
        <v>0.21589031700227579</v>
      </c>
      <c r="I6" s="5" t="s">
        <v>4</v>
      </c>
      <c r="J6" s="14">
        <v>0.17958734473535537</v>
      </c>
      <c r="K6" s="52">
        <f t="shared" ref="K6:K37" si="2">J6/(1-J6)</f>
        <v>0.21889879877270416</v>
      </c>
      <c r="M6" s="32" t="s">
        <v>4</v>
      </c>
      <c r="N6" s="33">
        <v>0.17411413821138699</v>
      </c>
      <c r="O6" s="52">
        <f t="shared" ref="O6:O36" si="3">N6/(1-N6)</f>
        <v>0.21082106652644433</v>
      </c>
      <c r="Q6" s="32" t="s">
        <v>4</v>
      </c>
      <c r="R6" s="33">
        <v>0.16455351546995445</v>
      </c>
      <c r="S6" s="52">
        <f t="shared" ref="S6:S36" si="4">R6/(1-R6)</f>
        <v>0.19696475898455532</v>
      </c>
      <c r="U6" s="17">
        <v>2012</v>
      </c>
      <c r="V6" s="27">
        <f>F48</f>
        <v>0.12411782775296161</v>
      </c>
      <c r="Y6" s="17">
        <v>2012</v>
      </c>
      <c r="Z6" s="27">
        <f>G48</f>
        <v>0.12954983902152489</v>
      </c>
    </row>
    <row r="7" spans="1:26" ht="15.75">
      <c r="A7" s="5" t="s">
        <v>49</v>
      </c>
      <c r="B7" s="14">
        <v>8.205677479043029E-2</v>
      </c>
      <c r="C7" s="52">
        <f t="shared" si="0"/>
        <v>8.9391993466367628E-2</v>
      </c>
      <c r="E7" s="5" t="s">
        <v>49</v>
      </c>
      <c r="F7" s="14">
        <v>7.9448312130489182E-2</v>
      </c>
      <c r="G7" s="52">
        <f t="shared" si="1"/>
        <v>8.6305107227994199E-2</v>
      </c>
      <c r="I7" s="5" t="s">
        <v>49</v>
      </c>
      <c r="J7" s="14">
        <v>7.8807424152574163E-2</v>
      </c>
      <c r="K7" s="52">
        <f t="shared" si="2"/>
        <v>8.5549347898377745E-2</v>
      </c>
      <c r="M7" s="32" t="s">
        <v>50</v>
      </c>
      <c r="N7" s="33">
        <v>0.22375145180966499</v>
      </c>
      <c r="O7" s="52">
        <f t="shared" si="3"/>
        <v>0.28824717589655507</v>
      </c>
      <c r="Q7" s="32" t="s">
        <v>50</v>
      </c>
      <c r="R7" s="33">
        <v>0.22157370148620639</v>
      </c>
      <c r="S7" s="52">
        <f t="shared" si="4"/>
        <v>0.28464313437154531</v>
      </c>
      <c r="U7" s="17">
        <v>2013</v>
      </c>
      <c r="V7" s="27">
        <f>J47</f>
        <v>0.12374809618784864</v>
      </c>
      <c r="Y7" s="17">
        <v>2013</v>
      </c>
      <c r="Z7" s="27">
        <f>K47</f>
        <v>0.1294017075378299</v>
      </c>
    </row>
    <row r="8" spans="1:26" ht="15.75">
      <c r="A8" s="5" t="s">
        <v>50</v>
      </c>
      <c r="B8" s="14">
        <v>0.20832806160485856</v>
      </c>
      <c r="C8" s="52">
        <f t="shared" si="0"/>
        <v>0.26314948339229538</v>
      </c>
      <c r="E8" s="5" t="s">
        <v>50</v>
      </c>
      <c r="F8" s="14">
        <v>0.21865566133215433</v>
      </c>
      <c r="G8" s="52">
        <f t="shared" si="1"/>
        <v>0.2798454541885485</v>
      </c>
      <c r="I8" s="5" t="s">
        <v>50</v>
      </c>
      <c r="J8" s="14">
        <v>0.21698507559333532</v>
      </c>
      <c r="K8" s="52">
        <f t="shared" si="2"/>
        <v>0.2771148656684384</v>
      </c>
      <c r="M8" s="32" t="s">
        <v>69</v>
      </c>
      <c r="N8" s="33">
        <v>8.6162653587101096E-2</v>
      </c>
      <c r="O8" s="52">
        <f t="shared" si="3"/>
        <v>9.4286640752117221E-2</v>
      </c>
      <c r="Q8" s="32" t="s">
        <v>69</v>
      </c>
      <c r="R8" s="33">
        <v>8.5731717980866373E-2</v>
      </c>
      <c r="S8" s="52">
        <f t="shared" si="4"/>
        <v>9.3770854427466827E-2</v>
      </c>
      <c r="U8" s="17">
        <v>2014</v>
      </c>
      <c r="V8" s="27">
        <f>N50</f>
        <v>0.13138848339303727</v>
      </c>
      <c r="Y8" s="17">
        <v>2014</v>
      </c>
      <c r="Z8" s="27">
        <f>O50</f>
        <v>0.1359124730812151</v>
      </c>
    </row>
    <row r="9" spans="1:26" ht="15.75">
      <c r="A9" s="5" t="s">
        <v>51</v>
      </c>
      <c r="B9" s="14">
        <v>0.13593126454405038</v>
      </c>
      <c r="C9" s="52">
        <f t="shared" si="0"/>
        <v>0.15731533727154531</v>
      </c>
      <c r="E9" s="5" t="s">
        <v>51</v>
      </c>
      <c r="F9" s="14">
        <v>9.6262970929723773E-2</v>
      </c>
      <c r="G9" s="52">
        <f t="shared" si="1"/>
        <v>0.10651657266799698</v>
      </c>
      <c r="I9" s="5" t="s">
        <v>51</v>
      </c>
      <c r="J9" s="14">
        <v>0.12111106915124767</v>
      </c>
      <c r="K9" s="52">
        <f t="shared" si="2"/>
        <v>0.13780019852370815</v>
      </c>
      <c r="M9" s="32" t="s">
        <v>51</v>
      </c>
      <c r="N9" s="33">
        <v>0.13868454283374801</v>
      </c>
      <c r="O9" s="52">
        <f t="shared" si="3"/>
        <v>0.16101480784987116</v>
      </c>
      <c r="Q9" s="32" t="s">
        <v>51</v>
      </c>
      <c r="R9" s="33">
        <v>0.16889797869451204</v>
      </c>
      <c r="S9" s="52">
        <f t="shared" si="4"/>
        <v>0.20322171570369729</v>
      </c>
      <c r="U9" s="17">
        <v>2015</v>
      </c>
      <c r="V9" s="27">
        <f>R50</f>
        <v>0.12735689037846884</v>
      </c>
      <c r="Y9" s="17">
        <v>2015</v>
      </c>
      <c r="Z9" s="27">
        <f>S50</f>
        <v>0.13148451447175799</v>
      </c>
    </row>
    <row r="10" spans="1:26" ht="16.5" thickBot="1">
      <c r="A10" s="5" t="s">
        <v>7</v>
      </c>
      <c r="B10" s="14">
        <v>0.16707419330249029</v>
      </c>
      <c r="C10" s="52">
        <f t="shared" si="0"/>
        <v>0.20058712547871141</v>
      </c>
      <c r="E10" s="5" t="s">
        <v>7</v>
      </c>
      <c r="F10" s="14">
        <v>0.19733643721408656</v>
      </c>
      <c r="G10" s="52">
        <f t="shared" si="1"/>
        <v>0.24585199374089461</v>
      </c>
      <c r="I10" s="5" t="s">
        <v>7</v>
      </c>
      <c r="J10" s="14">
        <v>0.18520261993295933</v>
      </c>
      <c r="K10" s="52">
        <f t="shared" si="2"/>
        <v>0.22729898802291318</v>
      </c>
      <c r="M10" s="32" t="s">
        <v>7</v>
      </c>
      <c r="N10" s="33">
        <v>0.17369764908405499</v>
      </c>
      <c r="O10" s="52">
        <f t="shared" si="3"/>
        <v>0.21021076472977898</v>
      </c>
      <c r="Q10" s="32" t="s">
        <v>7</v>
      </c>
      <c r="R10" s="33">
        <v>0.14595262939721834</v>
      </c>
      <c r="S10" s="52">
        <f t="shared" si="4"/>
        <v>0.17089523886035246</v>
      </c>
      <c r="U10" s="36" t="s">
        <v>98</v>
      </c>
      <c r="V10" s="26">
        <f>AVERAGE(V5:V9)</f>
        <v>0.12596778977835796</v>
      </c>
      <c r="Y10" s="36" t="s">
        <v>98</v>
      </c>
      <c r="Z10" s="26">
        <f>AVERAGE(Z5:Z9)</f>
        <v>0.13095060024895702</v>
      </c>
    </row>
    <row r="11" spans="1:26" ht="15.75" thickTop="1">
      <c r="A11" s="5" t="s">
        <v>52</v>
      </c>
      <c r="B11" s="14">
        <v>7.1379999391087245E-2</v>
      </c>
      <c r="C11" s="52">
        <f t="shared" si="0"/>
        <v>7.6866747802418756E-2</v>
      </c>
      <c r="E11" s="5" t="s">
        <v>52</v>
      </c>
      <c r="F11" s="14">
        <v>7.1330004107330341E-2</v>
      </c>
      <c r="G11" s="52">
        <f t="shared" si="1"/>
        <v>7.6808774293138954E-2</v>
      </c>
      <c r="I11" s="5" t="s">
        <v>52</v>
      </c>
      <c r="J11" s="14">
        <v>7.1268029645493142E-2</v>
      </c>
      <c r="K11" s="52">
        <f t="shared" si="2"/>
        <v>7.6736918637881471E-2</v>
      </c>
      <c r="M11" s="32" t="s">
        <v>52</v>
      </c>
      <c r="N11" s="33">
        <v>7.27956669995906E-2</v>
      </c>
      <c r="O11" s="52">
        <f t="shared" si="3"/>
        <v>7.8510921928099373E-2</v>
      </c>
      <c r="Q11" s="32" t="s">
        <v>52</v>
      </c>
      <c r="R11" s="33">
        <v>7.3002992229674296E-2</v>
      </c>
      <c r="S11" s="52">
        <f t="shared" si="4"/>
        <v>7.875213362906737E-2</v>
      </c>
    </row>
    <row r="12" spans="1:26">
      <c r="A12" s="5" t="s">
        <v>44</v>
      </c>
      <c r="B12" s="14">
        <v>0.21128890664163322</v>
      </c>
      <c r="C12" s="52">
        <f t="shared" si="0"/>
        <v>0.26789138433688781</v>
      </c>
      <c r="E12" s="5" t="s">
        <v>44</v>
      </c>
      <c r="F12" s="14">
        <v>0.20762024376512067</v>
      </c>
      <c r="G12" s="52">
        <f t="shared" si="1"/>
        <v>0.26202113586503251</v>
      </c>
      <c r="I12" s="5" t="s">
        <v>44</v>
      </c>
      <c r="J12" s="14">
        <v>0.20394246262836624</v>
      </c>
      <c r="K12" s="52">
        <f t="shared" si="2"/>
        <v>0.25619060564608054</v>
      </c>
      <c r="M12" s="32" t="s">
        <v>9</v>
      </c>
      <c r="N12" s="33">
        <v>0.10912753537217799</v>
      </c>
      <c r="O12" s="52">
        <f t="shared" si="3"/>
        <v>0.12249512663719828</v>
      </c>
      <c r="Q12" s="32" t="s">
        <v>9</v>
      </c>
      <c r="R12" s="33">
        <v>7.7795863082169195E-2</v>
      </c>
      <c r="S12" s="52">
        <f t="shared" si="4"/>
        <v>8.4358614289214442E-2</v>
      </c>
    </row>
    <row r="13" spans="1:26">
      <c r="A13" s="5" t="s">
        <v>9</v>
      </c>
      <c r="B13" s="14">
        <v>6.1257216016026843E-2</v>
      </c>
      <c r="C13" s="52">
        <f t="shared" si="0"/>
        <v>6.5254526651117958E-2</v>
      </c>
      <c r="E13" s="5" t="s">
        <v>9</v>
      </c>
      <c r="F13" s="14">
        <v>0.14062854654667248</v>
      </c>
      <c r="G13" s="52">
        <f t="shared" si="1"/>
        <v>0.16364116585623822</v>
      </c>
      <c r="I13" s="5" t="s">
        <v>9</v>
      </c>
      <c r="J13" s="14">
        <v>9.4421092006874832E-2</v>
      </c>
      <c r="K13" s="52">
        <f t="shared" si="2"/>
        <v>0.10426600175143616</v>
      </c>
      <c r="M13" s="32" t="s">
        <v>70</v>
      </c>
      <c r="N13" s="33">
        <v>8.4088665447618199E-2</v>
      </c>
      <c r="O13" s="52">
        <f t="shared" si="3"/>
        <v>9.1808739858769695E-2</v>
      </c>
      <c r="Q13" s="32" t="s">
        <v>70</v>
      </c>
      <c r="R13" s="33">
        <v>3.663542961742032E-2</v>
      </c>
      <c r="S13" s="52">
        <f t="shared" si="4"/>
        <v>3.8028624618062654E-2</v>
      </c>
    </row>
    <row r="14" spans="1:26">
      <c r="A14" s="5" t="s">
        <v>11</v>
      </c>
      <c r="B14" s="14">
        <v>8.6908594815825371E-2</v>
      </c>
      <c r="C14" s="52">
        <f t="shared" si="0"/>
        <v>9.5180607683297072E-2</v>
      </c>
      <c r="E14" s="5" t="s">
        <v>11</v>
      </c>
      <c r="F14" s="14">
        <v>3.6039313293764759E-2</v>
      </c>
      <c r="G14" s="52">
        <f t="shared" si="1"/>
        <v>3.7386704448402114E-2</v>
      </c>
      <c r="I14" s="5" t="s">
        <v>11</v>
      </c>
      <c r="J14" s="14">
        <v>-2.0857829139651288E-2</v>
      </c>
      <c r="K14" s="52">
        <f t="shared" si="2"/>
        <v>-2.043166888109155E-2</v>
      </c>
      <c r="M14" s="32" t="s">
        <v>71</v>
      </c>
      <c r="N14" s="33">
        <v>0.21902894339849499</v>
      </c>
      <c r="O14" s="52">
        <f t="shared" si="3"/>
        <v>0.28045718410055726</v>
      </c>
      <c r="Q14" s="32" t="s">
        <v>71</v>
      </c>
      <c r="R14" s="33">
        <v>0.20927632084339903</v>
      </c>
      <c r="S14" s="52">
        <f t="shared" si="4"/>
        <v>0.26466428963733152</v>
      </c>
    </row>
    <row r="15" spans="1:26">
      <c r="A15" s="5" t="s">
        <v>15</v>
      </c>
      <c r="B15" s="14">
        <v>0.11943878689157515</v>
      </c>
      <c r="C15" s="52">
        <f t="shared" si="0"/>
        <v>0.13563939123544894</v>
      </c>
      <c r="E15" s="5" t="s">
        <v>15</v>
      </c>
      <c r="F15" s="14">
        <v>0.11107341647992593</v>
      </c>
      <c r="G15" s="52">
        <f t="shared" si="1"/>
        <v>0.1249522947554168</v>
      </c>
      <c r="I15" s="5" t="s">
        <v>15</v>
      </c>
      <c r="J15" s="14">
        <v>0.11783300045185073</v>
      </c>
      <c r="K15" s="52">
        <f t="shared" si="2"/>
        <v>0.13357221536535083</v>
      </c>
      <c r="M15" s="32" t="s">
        <v>72</v>
      </c>
      <c r="N15" s="33">
        <v>7.6268796684307499E-2</v>
      </c>
      <c r="O15" s="52">
        <f t="shared" si="3"/>
        <v>8.2566006659235941E-2</v>
      </c>
      <c r="Q15" s="32" t="s">
        <v>72</v>
      </c>
      <c r="R15" s="33">
        <v>6.1290322580645165E-2</v>
      </c>
      <c r="S15" s="52">
        <f t="shared" si="4"/>
        <v>6.5292096219931275E-2</v>
      </c>
    </row>
    <row r="16" spans="1:26">
      <c r="A16" s="5" t="s">
        <v>53</v>
      </c>
      <c r="B16" s="14">
        <v>9.2599383588787845E-2</v>
      </c>
      <c r="C16" s="52">
        <f t="shared" si="0"/>
        <v>0.1020490640121232</v>
      </c>
      <c r="E16" s="5" t="s">
        <v>53</v>
      </c>
      <c r="F16" s="14">
        <v>9.0884213930313928E-2</v>
      </c>
      <c r="G16" s="52">
        <f t="shared" si="1"/>
        <v>9.9969899679365384E-2</v>
      </c>
      <c r="I16" s="5" t="s">
        <v>53</v>
      </c>
      <c r="J16" s="14">
        <v>9.2163822245509258E-2</v>
      </c>
      <c r="K16" s="52">
        <f t="shared" si="2"/>
        <v>0.10152032327404498</v>
      </c>
      <c r="M16" s="32" t="s">
        <v>53</v>
      </c>
      <c r="N16" s="33">
        <v>0.109046656264303</v>
      </c>
      <c r="O16" s="52">
        <f t="shared" si="3"/>
        <v>0.12239322859161063</v>
      </c>
      <c r="Q16" s="32" t="s">
        <v>53</v>
      </c>
      <c r="R16" s="33">
        <v>9.8129804835786691E-2</v>
      </c>
      <c r="S16" s="52">
        <f t="shared" si="4"/>
        <v>0.10880701608940423</v>
      </c>
    </row>
    <row r="17" spans="1:19">
      <c r="A17" s="5" t="s">
        <v>16</v>
      </c>
      <c r="B17" s="14">
        <v>3.1374879891953922E-2</v>
      </c>
      <c r="C17" s="52">
        <f t="shared" si="0"/>
        <v>3.239114827876257E-2</v>
      </c>
      <c r="E17" s="5" t="s">
        <v>16</v>
      </c>
      <c r="F17" s="14">
        <v>4.587295017288185E-2</v>
      </c>
      <c r="G17" s="52">
        <f t="shared" si="1"/>
        <v>4.8078450538839392E-2</v>
      </c>
      <c r="I17" s="5" t="s">
        <v>16</v>
      </c>
      <c r="J17" s="14">
        <v>5.0225577272282773E-2</v>
      </c>
      <c r="K17" s="52">
        <f t="shared" si="2"/>
        <v>5.2881585427449987E-2</v>
      </c>
      <c r="M17" s="32" t="s">
        <v>73</v>
      </c>
      <c r="N17" s="33">
        <v>0.121443731539609</v>
      </c>
      <c r="O17" s="52">
        <f t="shared" si="3"/>
        <v>0.13823102275786014</v>
      </c>
      <c r="Q17" s="32" t="s">
        <v>73</v>
      </c>
      <c r="R17" s="33">
        <v>0.13126854536728907</v>
      </c>
      <c r="S17" s="52">
        <f t="shared" si="4"/>
        <v>0.15110370951491311</v>
      </c>
    </row>
    <row r="18" spans="1:19">
      <c r="A18" s="5" t="s">
        <v>54</v>
      </c>
      <c r="B18" s="14">
        <v>9.8434064995089235E-2</v>
      </c>
      <c r="C18" s="52">
        <f t="shared" si="0"/>
        <v>0.10918121589693057</v>
      </c>
      <c r="E18" s="5" t="s">
        <v>54</v>
      </c>
      <c r="F18" s="14">
        <v>9.9533952102432682E-2</v>
      </c>
      <c r="G18" s="52">
        <f t="shared" si="1"/>
        <v>0.11053604112540086</v>
      </c>
      <c r="I18" s="5" t="s">
        <v>54</v>
      </c>
      <c r="J18" s="14">
        <v>9.0114961864468338E-2</v>
      </c>
      <c r="K18" s="52">
        <f t="shared" si="2"/>
        <v>9.9039942506500792E-2</v>
      </c>
      <c r="M18" s="32" t="s">
        <v>16</v>
      </c>
      <c r="N18" s="33">
        <v>4.7526128068398399E-2</v>
      </c>
      <c r="O18" s="52">
        <f t="shared" si="3"/>
        <v>4.9897566189418069E-2</v>
      </c>
      <c r="Q18" s="32" t="s">
        <v>16</v>
      </c>
      <c r="R18" s="33">
        <v>6.3043912298730159E-2</v>
      </c>
      <c r="S18" s="52">
        <f t="shared" si="4"/>
        <v>6.7285877242552777E-2</v>
      </c>
    </row>
    <row r="19" spans="1:19">
      <c r="A19" s="5" t="s">
        <v>17</v>
      </c>
      <c r="B19" s="14">
        <v>0.10679584629030489</v>
      </c>
      <c r="C19" s="52">
        <f t="shared" si="0"/>
        <v>0.11956487869739034</v>
      </c>
      <c r="E19" s="5" t="s">
        <v>17</v>
      </c>
      <c r="F19" s="14">
        <v>0.10755010498785153</v>
      </c>
      <c r="G19" s="52">
        <f t="shared" si="1"/>
        <v>0.12051108481153164</v>
      </c>
      <c r="I19" s="5" t="s">
        <v>17</v>
      </c>
      <c r="J19" s="14">
        <v>0.11400431213286265</v>
      </c>
      <c r="K19" s="52">
        <f t="shared" si="2"/>
        <v>0.12867366477517053</v>
      </c>
      <c r="M19" s="32" t="s">
        <v>54</v>
      </c>
      <c r="N19" s="33">
        <v>9.5984908543708294E-2</v>
      </c>
      <c r="O19" s="52">
        <f t="shared" si="3"/>
        <v>0.10617622366136029</v>
      </c>
      <c r="Q19" s="32" t="s">
        <v>54</v>
      </c>
      <c r="R19" s="33">
        <v>6.4313431696693193E-2</v>
      </c>
      <c r="S19" s="52">
        <f t="shared" si="4"/>
        <v>6.8733947750595173E-2</v>
      </c>
    </row>
    <row r="20" spans="1:19">
      <c r="A20" s="5" t="s">
        <v>18</v>
      </c>
      <c r="B20" s="14">
        <v>6.3747127390482841E-2</v>
      </c>
      <c r="C20" s="52">
        <f t="shared" si="0"/>
        <v>6.8087510602565432E-2</v>
      </c>
      <c r="E20" s="5" t="s">
        <v>18</v>
      </c>
      <c r="F20" s="14">
        <v>5.947519590428664E-2</v>
      </c>
      <c r="G20" s="52">
        <f t="shared" si="1"/>
        <v>6.3236180104224118E-2</v>
      </c>
      <c r="I20" s="5" t="s">
        <v>18</v>
      </c>
      <c r="J20" s="14">
        <v>5.6507404720341034E-2</v>
      </c>
      <c r="K20" s="52">
        <f t="shared" si="2"/>
        <v>5.9891731003561051E-2</v>
      </c>
      <c r="M20" s="32" t="s">
        <v>17</v>
      </c>
      <c r="N20" s="33">
        <v>0.11345018442289601</v>
      </c>
      <c r="O20" s="52">
        <f t="shared" si="3"/>
        <v>0.12796820035323683</v>
      </c>
      <c r="Q20" s="32" t="s">
        <v>17</v>
      </c>
      <c r="R20" s="33">
        <v>0.10621142549456918</v>
      </c>
      <c r="S20" s="52">
        <f t="shared" si="4"/>
        <v>0.1188328297364287</v>
      </c>
    </row>
    <row r="21" spans="1:19" ht="15.75">
      <c r="A21" s="28" t="s">
        <v>56</v>
      </c>
      <c r="B21" s="14">
        <v>7.7430424455139771E-2</v>
      </c>
      <c r="C21" s="52">
        <f t="shared" si="0"/>
        <v>8.3929089477517343E-2</v>
      </c>
      <c r="E21" s="5" t="s">
        <v>103</v>
      </c>
      <c r="F21" s="14">
        <v>6.849274663769879E-2</v>
      </c>
      <c r="G21" s="52">
        <f t="shared" si="1"/>
        <v>7.3528946114453028E-2</v>
      </c>
      <c r="I21" s="5" t="s">
        <v>55</v>
      </c>
      <c r="J21" s="14">
        <v>0.16640661913230159</v>
      </c>
      <c r="K21" s="52">
        <f t="shared" si="2"/>
        <v>0.19962564836957647</v>
      </c>
      <c r="M21" s="32" t="s">
        <v>18</v>
      </c>
      <c r="N21" s="33">
        <v>6.3563707610936299E-2</v>
      </c>
      <c r="O21" s="52">
        <f t="shared" si="3"/>
        <v>6.7878304298491787E-2</v>
      </c>
      <c r="Q21" s="32" t="s">
        <v>18</v>
      </c>
      <c r="R21" s="33">
        <v>6.8677691330424701E-2</v>
      </c>
      <c r="S21" s="52">
        <f t="shared" si="4"/>
        <v>7.3742130614838433E-2</v>
      </c>
    </row>
    <row r="22" spans="1:19" ht="15.75">
      <c r="A22" s="29" t="s">
        <v>102</v>
      </c>
      <c r="B22" s="14">
        <v>8.0994821030035899E-2</v>
      </c>
      <c r="C22" s="52">
        <f t="shared" si="0"/>
        <v>8.8133149718281456E-2</v>
      </c>
      <c r="E22" s="5" t="s">
        <v>55</v>
      </c>
      <c r="F22" s="14">
        <v>0.16059254361900677</v>
      </c>
      <c r="G22" s="52">
        <f t="shared" si="1"/>
        <v>0.19131655598031339</v>
      </c>
      <c r="I22" s="5" t="s">
        <v>56</v>
      </c>
      <c r="J22" s="14">
        <v>7.8181506612262988E-2</v>
      </c>
      <c r="K22" s="52">
        <f t="shared" si="2"/>
        <v>8.4812256613491621E-2</v>
      </c>
      <c r="M22" s="32" t="s">
        <v>55</v>
      </c>
      <c r="N22" s="33">
        <v>0.16752578725061701</v>
      </c>
      <c r="O22" s="52">
        <f t="shared" si="3"/>
        <v>0.2012384103735004</v>
      </c>
      <c r="Q22" s="32" t="s">
        <v>55</v>
      </c>
      <c r="R22" s="33">
        <v>0.17552617481543742</v>
      </c>
      <c r="S22" s="52">
        <f t="shared" si="4"/>
        <v>0.21289478143972007</v>
      </c>
    </row>
    <row r="23" spans="1:19" ht="15.75">
      <c r="A23" s="29" t="s">
        <v>55</v>
      </c>
      <c r="B23" s="14">
        <v>0.15840383961603838</v>
      </c>
      <c r="C23" s="52">
        <f t="shared" si="0"/>
        <v>0.18821834874314272</v>
      </c>
      <c r="E23" s="5" t="s">
        <v>56</v>
      </c>
      <c r="F23" s="14">
        <v>7.6344104300722193E-2</v>
      </c>
      <c r="G23" s="52">
        <f t="shared" si="1"/>
        <v>8.2654270552697445E-2</v>
      </c>
      <c r="I23" s="5" t="s">
        <v>57</v>
      </c>
      <c r="J23" s="14">
        <v>9.3314199301999703E-2</v>
      </c>
      <c r="K23" s="52">
        <f t="shared" si="2"/>
        <v>0.10291790080992001</v>
      </c>
      <c r="M23" s="32" t="s">
        <v>74</v>
      </c>
      <c r="N23" s="33">
        <v>7.8452018583235195E-2</v>
      </c>
      <c r="O23" s="52">
        <f t="shared" si="3"/>
        <v>8.5130693317373468E-2</v>
      </c>
      <c r="Q23" s="32" t="s">
        <v>74</v>
      </c>
      <c r="R23" s="33">
        <v>8.7332974594614102E-2</v>
      </c>
      <c r="S23" s="52">
        <f t="shared" si="4"/>
        <v>9.5689854200465704E-2</v>
      </c>
    </row>
    <row r="24" spans="1:19" ht="15.75">
      <c r="A24" s="29" t="s">
        <v>103</v>
      </c>
      <c r="B24" s="14">
        <v>6.7682021916083288E-2</v>
      </c>
      <c r="C24" s="52">
        <f t="shared" si="0"/>
        <v>7.2595427211628136E-2</v>
      </c>
      <c r="E24" s="5" t="s">
        <v>57</v>
      </c>
      <c r="F24" s="14">
        <v>8.5747616196033161E-2</v>
      </c>
      <c r="G24" s="52">
        <f t="shared" si="1"/>
        <v>9.3789874344390095E-2</v>
      </c>
      <c r="I24" s="5" t="s">
        <v>20</v>
      </c>
      <c r="J24" s="14">
        <v>0.1113165991782622</v>
      </c>
      <c r="K24" s="52">
        <f t="shared" si="2"/>
        <v>0.12526013097052471</v>
      </c>
      <c r="M24" s="32" t="s">
        <v>57</v>
      </c>
      <c r="N24" s="33">
        <v>0.102983510618938</v>
      </c>
      <c r="O24" s="52">
        <f t="shared" si="3"/>
        <v>0.1148067085032029</v>
      </c>
      <c r="Q24" s="32" t="s">
        <v>57</v>
      </c>
      <c r="R24" s="33">
        <v>0.10560860202867342</v>
      </c>
      <c r="S24" s="52">
        <f t="shared" si="4"/>
        <v>0.11807873182615196</v>
      </c>
    </row>
    <row r="25" spans="1:19">
      <c r="A25" s="5" t="s">
        <v>20</v>
      </c>
      <c r="B25" s="14">
        <v>8.3497320012656612E-2</v>
      </c>
      <c r="C25" s="52">
        <f t="shared" si="0"/>
        <v>9.1104283529001448E-2</v>
      </c>
      <c r="E25" s="5" t="s">
        <v>20</v>
      </c>
      <c r="F25" s="14">
        <v>0.10099665923586984</v>
      </c>
      <c r="G25" s="52">
        <f t="shared" si="1"/>
        <v>0.11234291871487956</v>
      </c>
      <c r="I25" s="5" t="s">
        <v>21</v>
      </c>
      <c r="J25" s="14">
        <v>5.9920989654438685E-2</v>
      </c>
      <c r="K25" s="52">
        <f t="shared" si="2"/>
        <v>6.3740376069467267E-2</v>
      </c>
      <c r="M25" s="32" t="s">
        <v>20</v>
      </c>
      <c r="N25" s="33">
        <v>0.14837970038944501</v>
      </c>
      <c r="O25" s="52">
        <f t="shared" si="3"/>
        <v>0.17423222586086651</v>
      </c>
      <c r="Q25" s="32" t="s">
        <v>20</v>
      </c>
      <c r="R25" s="33">
        <v>0.17332642780235821</v>
      </c>
      <c r="S25" s="52">
        <f t="shared" si="4"/>
        <v>0.20966731444139983</v>
      </c>
    </row>
    <row r="26" spans="1:19">
      <c r="A26" s="5" t="s">
        <v>21</v>
      </c>
      <c r="B26" s="14">
        <v>6.5904222393357997E-2</v>
      </c>
      <c r="C26" s="52">
        <f t="shared" si="0"/>
        <v>7.0554030939117454E-2</v>
      </c>
      <c r="E26" s="5" t="s">
        <v>21</v>
      </c>
      <c r="F26" s="14">
        <v>6.6264025257488882E-2</v>
      </c>
      <c r="G26" s="52">
        <f t="shared" si="1"/>
        <v>7.096655483983251E-2</v>
      </c>
      <c r="I26" s="5" t="s">
        <v>22</v>
      </c>
      <c r="J26" s="14">
        <v>0.15483530425902514</v>
      </c>
      <c r="K26" s="52">
        <f t="shared" si="2"/>
        <v>0.18320133938306254</v>
      </c>
      <c r="M26" s="32" t="s">
        <v>75</v>
      </c>
      <c r="N26" s="33">
        <v>6.8741299013174398E-2</v>
      </c>
      <c r="O26" s="52">
        <f t="shared" si="3"/>
        <v>7.3815470330995461E-2</v>
      </c>
      <c r="Q26" s="32" t="s">
        <v>75</v>
      </c>
      <c r="R26" s="33">
        <v>8.4236310363630273E-2</v>
      </c>
      <c r="S26" s="52">
        <f t="shared" si="4"/>
        <v>9.1984767813931043E-2</v>
      </c>
    </row>
    <row r="27" spans="1:19">
      <c r="A27" s="5" t="s">
        <v>22</v>
      </c>
      <c r="B27" s="14">
        <v>0.15336866669412641</v>
      </c>
      <c r="C27" s="52">
        <f t="shared" si="0"/>
        <v>0.18115165439868844</v>
      </c>
      <c r="E27" s="5" t="s">
        <v>22</v>
      </c>
      <c r="F27" s="14">
        <v>0.15100894430491471</v>
      </c>
      <c r="G27" s="52">
        <f t="shared" si="1"/>
        <v>0.17786871050282244</v>
      </c>
      <c r="I27" s="5" t="s">
        <v>24</v>
      </c>
      <c r="J27" s="14">
        <v>0.21497411946742973</v>
      </c>
      <c r="K27" s="52">
        <f t="shared" si="2"/>
        <v>0.27384335319185771</v>
      </c>
      <c r="M27" s="32" t="s">
        <v>21</v>
      </c>
      <c r="N27" s="33">
        <v>7.4659252223874595E-2</v>
      </c>
      <c r="O27" s="52">
        <f t="shared" si="3"/>
        <v>8.0682983434268329E-2</v>
      </c>
      <c r="Q27" s="32" t="s">
        <v>21</v>
      </c>
      <c r="R27" s="33">
        <v>8.5026413318283825E-2</v>
      </c>
      <c r="S27" s="52">
        <f t="shared" si="4"/>
        <v>9.2927724423875882E-2</v>
      </c>
    </row>
    <row r="28" spans="1:19">
      <c r="A28" s="5" t="s">
        <v>24</v>
      </c>
      <c r="B28" s="14">
        <v>0.13109442534499166</v>
      </c>
      <c r="C28" s="52">
        <f t="shared" si="0"/>
        <v>0.15087303979726635</v>
      </c>
      <c r="E28" s="5" t="s">
        <v>24</v>
      </c>
      <c r="F28" s="14">
        <v>0.22204664733063117</v>
      </c>
      <c r="G28" s="52">
        <f t="shared" si="1"/>
        <v>0.28542411517185312</v>
      </c>
      <c r="I28" s="5" t="s">
        <v>58</v>
      </c>
      <c r="J28" s="14">
        <v>7.9665648089734364E-2</v>
      </c>
      <c r="K28" s="52">
        <f t="shared" si="2"/>
        <v>8.6561637001138392E-2</v>
      </c>
      <c r="M28" s="32" t="s">
        <v>22</v>
      </c>
      <c r="N28" s="33">
        <v>0.16248577949156601</v>
      </c>
      <c r="O28" s="52">
        <f t="shared" si="3"/>
        <v>0.194009576808051</v>
      </c>
      <c r="Q28" s="32" t="s">
        <v>22</v>
      </c>
      <c r="R28" s="33">
        <v>0.15953207528629373</v>
      </c>
      <c r="S28" s="52">
        <f t="shared" si="4"/>
        <v>0.18981340107730599</v>
      </c>
    </row>
    <row r="29" spans="1:19">
      <c r="A29" s="5" t="s">
        <v>58</v>
      </c>
      <c r="B29" s="14">
        <v>6.1982045898967199E-2</v>
      </c>
      <c r="C29" s="52">
        <f t="shared" si="0"/>
        <v>6.6077675409069184E-2</v>
      </c>
      <c r="E29" s="5" t="s">
        <v>58</v>
      </c>
      <c r="F29" s="14">
        <v>6.1386424609728096E-2</v>
      </c>
      <c r="G29" s="52">
        <f t="shared" si="1"/>
        <v>6.5401168509845869E-2</v>
      </c>
      <c r="I29" s="5" t="s">
        <v>59</v>
      </c>
      <c r="J29" s="14">
        <v>6.4721728584706609E-2</v>
      </c>
      <c r="K29" s="52">
        <f t="shared" si="2"/>
        <v>6.9200504879438282E-2</v>
      </c>
      <c r="M29" s="32" t="s">
        <v>24</v>
      </c>
      <c r="N29" s="33">
        <v>0.203409367109495</v>
      </c>
      <c r="O29" s="52">
        <f t="shared" si="3"/>
        <v>0.25534993597828881</v>
      </c>
      <c r="Q29" s="32" t="s">
        <v>24</v>
      </c>
      <c r="R29" s="33">
        <v>0.15139628061082319</v>
      </c>
      <c r="S29" s="52">
        <f t="shared" si="4"/>
        <v>0.17840633637547326</v>
      </c>
    </row>
    <row r="30" spans="1:19">
      <c r="A30" s="5" t="s">
        <v>59</v>
      </c>
      <c r="B30" s="14">
        <v>4.6988294403762905E-2</v>
      </c>
      <c r="C30" s="52">
        <f t="shared" si="0"/>
        <v>4.9305054835990084E-2</v>
      </c>
      <c r="E30" s="5" t="s">
        <v>59</v>
      </c>
      <c r="F30" s="14">
        <v>4.9718483373469777E-2</v>
      </c>
      <c r="G30" s="52">
        <f t="shared" si="1"/>
        <v>5.2319741575074345E-2</v>
      </c>
      <c r="I30" s="5" t="s">
        <v>60</v>
      </c>
      <c r="J30" s="14">
        <v>0.12796088021905921</v>
      </c>
      <c r="K30" s="52">
        <f t="shared" si="2"/>
        <v>0.14673754573212661</v>
      </c>
      <c r="M30" s="32" t="s">
        <v>58</v>
      </c>
      <c r="N30" s="33">
        <v>8.0920923165847494E-2</v>
      </c>
      <c r="O30" s="52">
        <f t="shared" si="3"/>
        <v>8.8045659188093622E-2</v>
      </c>
      <c r="Q30" s="32" t="s">
        <v>58</v>
      </c>
      <c r="R30" s="33">
        <v>7.2819984980146885E-2</v>
      </c>
      <c r="S30" s="52">
        <f t="shared" si="4"/>
        <v>7.8539208999870033E-2</v>
      </c>
    </row>
    <row r="31" spans="1:19">
      <c r="A31" s="5" t="s">
        <v>60</v>
      </c>
      <c r="B31" s="14">
        <v>8.0959342009464877E-2</v>
      </c>
      <c r="C31" s="52">
        <f t="shared" si="0"/>
        <v>8.8091142982162432E-2</v>
      </c>
      <c r="E31" s="5" t="s">
        <v>60</v>
      </c>
      <c r="F31" s="14">
        <v>9.9837483034290311E-2</v>
      </c>
      <c r="G31" s="52">
        <f t="shared" si="1"/>
        <v>0.11091050910542798</v>
      </c>
      <c r="I31" s="5" t="s">
        <v>61</v>
      </c>
      <c r="J31" s="14">
        <v>0.10079337008259176</v>
      </c>
      <c r="K31" s="52">
        <f t="shared" si="2"/>
        <v>0.11209144453466674</v>
      </c>
      <c r="M31" s="32" t="s">
        <v>59</v>
      </c>
      <c r="N31" s="33">
        <v>6.1893657012068698E-2</v>
      </c>
      <c r="O31" s="52">
        <f t="shared" si="3"/>
        <v>6.5977228994032036E-2</v>
      </c>
      <c r="Q31" s="32" t="s">
        <v>59</v>
      </c>
      <c r="R31" s="33">
        <v>6.4886708458676848E-2</v>
      </c>
      <c r="S31" s="52">
        <f t="shared" si="4"/>
        <v>6.9389141450150668E-2</v>
      </c>
    </row>
    <row r="32" spans="1:19">
      <c r="A32" s="5" t="s">
        <v>61</v>
      </c>
      <c r="B32" s="14">
        <v>9.012711418269588E-2</v>
      </c>
      <c r="C32" s="52">
        <f t="shared" si="0"/>
        <v>9.9054621351572794E-2</v>
      </c>
      <c r="E32" s="5" t="s">
        <v>61</v>
      </c>
      <c r="F32" s="14">
        <v>0.10769748209954622</v>
      </c>
      <c r="G32" s="52">
        <f t="shared" si="1"/>
        <v>0.12069615398256789</v>
      </c>
      <c r="I32" s="5" t="s">
        <v>29</v>
      </c>
      <c r="J32" s="14">
        <v>4.6287794346323276E-2</v>
      </c>
      <c r="K32" s="52">
        <f t="shared" si="2"/>
        <v>4.8534341986949309E-2</v>
      </c>
      <c r="M32" s="32" t="s">
        <v>60</v>
      </c>
      <c r="N32" s="33">
        <v>0.14748759042472101</v>
      </c>
      <c r="O32" s="52">
        <f t="shared" si="3"/>
        <v>0.17300345281565957</v>
      </c>
      <c r="Q32" s="32" t="s">
        <v>60</v>
      </c>
      <c r="R32" s="33">
        <v>0.15410823590374717</v>
      </c>
      <c r="S32" s="52">
        <f t="shared" si="4"/>
        <v>0.18218434372439568</v>
      </c>
    </row>
    <row r="33" spans="1:19">
      <c r="A33" s="5" t="s">
        <v>29</v>
      </c>
      <c r="B33" s="14">
        <v>5.7654712726382222E-2</v>
      </c>
      <c r="C33" s="52">
        <f t="shared" si="0"/>
        <v>6.1182152131506018E-2</v>
      </c>
      <c r="E33" s="5" t="s">
        <v>29</v>
      </c>
      <c r="F33" s="14">
        <v>4.3075324095096908E-2</v>
      </c>
      <c r="G33" s="52">
        <f t="shared" si="1"/>
        <v>4.5014330991478828E-2</v>
      </c>
      <c r="I33" s="5" t="s">
        <v>62</v>
      </c>
      <c r="J33" s="14">
        <v>0.22805361872752383</v>
      </c>
      <c r="K33" s="52">
        <f t="shared" si="2"/>
        <v>0.29542676053691752</v>
      </c>
      <c r="M33" s="32" t="s">
        <v>29</v>
      </c>
      <c r="N33" s="33">
        <v>5.6634140432537103E-2</v>
      </c>
      <c r="O33" s="52">
        <f t="shared" si="3"/>
        <v>6.0034121288324013E-2</v>
      </c>
      <c r="Q33" s="32" t="s">
        <v>29</v>
      </c>
      <c r="R33" s="33">
        <v>7.9630940674064066E-2</v>
      </c>
      <c r="S33" s="52">
        <f t="shared" si="4"/>
        <v>8.6520662409473578E-2</v>
      </c>
    </row>
    <row r="34" spans="1:19">
      <c r="A34" s="5" t="s">
        <v>62</v>
      </c>
      <c r="B34" s="14">
        <v>0.2553659498145634</v>
      </c>
      <c r="C34" s="52">
        <f t="shared" si="0"/>
        <v>0.34294154256170462</v>
      </c>
      <c r="E34" s="5" t="s">
        <v>62</v>
      </c>
      <c r="F34" s="14">
        <v>0.23262136265115677</v>
      </c>
      <c r="G34" s="52">
        <f t="shared" si="1"/>
        <v>0.30313765764293649</v>
      </c>
      <c r="I34" s="5" t="s">
        <v>31</v>
      </c>
      <c r="J34" s="14">
        <v>0.12196848757685476</v>
      </c>
      <c r="K34" s="52">
        <f t="shared" si="2"/>
        <v>0.13891128718176929</v>
      </c>
      <c r="M34" s="32" t="s">
        <v>31</v>
      </c>
      <c r="N34" s="33">
        <v>0.12475451393042</v>
      </c>
      <c r="O34" s="52">
        <f t="shared" si="3"/>
        <v>0.14253659792139997</v>
      </c>
      <c r="Q34" s="32" t="s">
        <v>31</v>
      </c>
      <c r="R34" s="33">
        <v>0.11795106904388275</v>
      </c>
      <c r="S34" s="52">
        <f t="shared" si="4"/>
        <v>0.13372395215765068</v>
      </c>
    </row>
    <row r="35" spans="1:19">
      <c r="A35" s="5" t="s">
        <v>31</v>
      </c>
      <c r="B35" s="14">
        <v>0.10721840340727957</v>
      </c>
      <c r="C35" s="52">
        <f t="shared" si="0"/>
        <v>0.12009477325302857</v>
      </c>
      <c r="E35" s="5" t="s">
        <v>31</v>
      </c>
      <c r="F35" s="14">
        <v>0.1246640444042105</v>
      </c>
      <c r="G35" s="52">
        <f t="shared" si="1"/>
        <v>0.1424185121235641</v>
      </c>
      <c r="I35" s="5" t="s">
        <v>32</v>
      </c>
      <c r="J35" s="14">
        <v>0.11336360998990232</v>
      </c>
      <c r="K35" s="52">
        <f t="shared" si="2"/>
        <v>0.12785806139607156</v>
      </c>
      <c r="M35" s="32" t="s">
        <v>32</v>
      </c>
      <c r="N35" s="33">
        <v>0.127964299738827</v>
      </c>
      <c r="O35" s="52">
        <f t="shared" si="3"/>
        <v>0.14674204244218667</v>
      </c>
      <c r="Q35" s="32" t="s">
        <v>32</v>
      </c>
      <c r="R35" s="33">
        <v>3.8936709013618585E-2</v>
      </c>
      <c r="S35" s="52">
        <f t="shared" si="4"/>
        <v>4.0514198574431171E-2</v>
      </c>
    </row>
    <row r="36" spans="1:19">
      <c r="A36" s="5" t="s">
        <v>32</v>
      </c>
      <c r="B36" s="14">
        <v>0.19194908640385533</v>
      </c>
      <c r="C36" s="52">
        <f t="shared" si="0"/>
        <v>0.23754578229434373</v>
      </c>
      <c r="E36" s="5" t="s">
        <v>32</v>
      </c>
      <c r="F36" s="14">
        <v>0.1101282589243008</v>
      </c>
      <c r="G36" s="52">
        <f t="shared" si="1"/>
        <v>0.12375745159765945</v>
      </c>
      <c r="I36" s="5" t="s">
        <v>63</v>
      </c>
      <c r="J36" s="14">
        <v>7.8909683963037311E-2</v>
      </c>
      <c r="K36" s="52">
        <f t="shared" si="2"/>
        <v>8.5669866015474119E-2</v>
      </c>
      <c r="M36" s="32" t="s">
        <v>63</v>
      </c>
      <c r="N36" s="33">
        <v>9.2691218974907799E-2</v>
      </c>
      <c r="O36" s="52">
        <f t="shared" si="3"/>
        <v>0.1021606104926966</v>
      </c>
      <c r="Q36" s="32" t="s">
        <v>63</v>
      </c>
      <c r="R36" s="33">
        <v>8.6926404821862729E-2</v>
      </c>
      <c r="S36" s="52">
        <f t="shared" si="4"/>
        <v>9.5201969787444912E-2</v>
      </c>
    </row>
    <row r="37" spans="1:19">
      <c r="A37" s="5" t="s">
        <v>63</v>
      </c>
      <c r="B37" s="14">
        <v>0.10317737377080871</v>
      </c>
      <c r="C37" s="52">
        <f t="shared" si="0"/>
        <v>0.11504769254610753</v>
      </c>
      <c r="E37" s="5" t="s">
        <v>63</v>
      </c>
      <c r="F37" s="14">
        <v>6.580601888349269E-2</v>
      </c>
      <c r="G37" s="52">
        <f t="shared" si="1"/>
        <v>7.0441493109219405E-2</v>
      </c>
      <c r="I37" s="5" t="s">
        <v>35</v>
      </c>
      <c r="J37" s="14">
        <v>3.6934062017345851E-2</v>
      </c>
      <c r="K37" s="52">
        <f t="shared" si="2"/>
        <v>3.8350501830344115E-2</v>
      </c>
      <c r="M37" s="32" t="s">
        <v>36</v>
      </c>
      <c r="N37" s="33">
        <v>7.6114784278986894E-2</v>
      </c>
      <c r="O37" s="52">
        <f t="shared" ref="O37:O48" si="5">N37/(1-N37)</f>
        <v>8.2385542038992191E-2</v>
      </c>
      <c r="Q37" s="32" t="s">
        <v>36</v>
      </c>
      <c r="R37" s="33">
        <v>8.6685345265504601E-2</v>
      </c>
      <c r="S37" s="52">
        <f t="shared" ref="S37:S48" si="6">R37/(1-R37)</f>
        <v>9.4912903035268184E-2</v>
      </c>
    </row>
    <row r="38" spans="1:19">
      <c r="A38" s="5" t="s">
        <v>35</v>
      </c>
      <c r="B38" s="14">
        <v>7.3865628360105559E-2</v>
      </c>
      <c r="C38" s="52">
        <f t="shared" ref="C38:C46" si="7">B38/(1-B38)</f>
        <v>7.975692364091036E-2</v>
      </c>
      <c r="E38" s="5" t="s">
        <v>35</v>
      </c>
      <c r="F38" s="14">
        <v>6.4294694932420612E-2</v>
      </c>
      <c r="G38" s="52">
        <f t="shared" si="1"/>
        <v>6.8712547192170778E-2</v>
      </c>
      <c r="I38" s="5" t="s">
        <v>36</v>
      </c>
      <c r="J38" s="14">
        <v>6.6155692374749497E-2</v>
      </c>
      <c r="K38" s="52">
        <f t="shared" ref="K38:K45" si="8">J38/(1-J38)</f>
        <v>7.0842314756923722E-2</v>
      </c>
      <c r="M38" s="32" t="s">
        <v>64</v>
      </c>
      <c r="N38" s="33">
        <v>0.10470038799023799</v>
      </c>
      <c r="O38" s="52">
        <f t="shared" si="5"/>
        <v>0.11694452514640023</v>
      </c>
      <c r="Q38" s="32" t="s">
        <v>64</v>
      </c>
      <c r="R38" s="33">
        <v>9.6381368234727802E-2</v>
      </c>
      <c r="S38" s="52">
        <f t="shared" si="6"/>
        <v>0.10666155482699723</v>
      </c>
    </row>
    <row r="39" spans="1:19">
      <c r="A39" s="5" t="s">
        <v>36</v>
      </c>
      <c r="B39" s="14">
        <v>5.3819338763775759E-2</v>
      </c>
      <c r="C39" s="52">
        <f t="shared" si="7"/>
        <v>5.6880615899989502E-2</v>
      </c>
      <c r="E39" s="5" t="s">
        <v>36</v>
      </c>
      <c r="F39" s="14">
        <v>4.8419677145090698E-2</v>
      </c>
      <c r="G39" s="52">
        <f t="shared" ref="G39:G46" si="9">F39/(1-F39)</f>
        <v>5.0883436723263779E-2</v>
      </c>
      <c r="I39" s="5" t="s">
        <v>64</v>
      </c>
      <c r="J39" s="14">
        <v>0.10515776087462174</v>
      </c>
      <c r="K39" s="52">
        <f t="shared" si="8"/>
        <v>0.11751541922898417</v>
      </c>
      <c r="M39" s="32" t="s">
        <v>76</v>
      </c>
      <c r="N39" s="33">
        <v>8.3832168306992902E-2</v>
      </c>
      <c r="O39" s="52">
        <f t="shared" si="5"/>
        <v>9.1503068986909922E-2</v>
      </c>
      <c r="Q39" s="32" t="s">
        <v>76</v>
      </c>
      <c r="R39" s="33">
        <v>8.800364042252351E-2</v>
      </c>
      <c r="S39" s="52">
        <f t="shared" si="6"/>
        <v>9.6495604942211793E-2</v>
      </c>
    </row>
    <row r="40" spans="1:19">
      <c r="A40" s="5" t="s">
        <v>64</v>
      </c>
      <c r="B40" s="14">
        <v>5.3419388755262996E-2</v>
      </c>
      <c r="C40" s="52">
        <f t="shared" si="7"/>
        <v>5.6434061843943145E-2</v>
      </c>
      <c r="E40" s="5" t="s">
        <v>64</v>
      </c>
      <c r="F40" s="14">
        <v>0.10687952870830546</v>
      </c>
      <c r="G40" s="52">
        <f t="shared" si="9"/>
        <v>0.1196697782033018</v>
      </c>
      <c r="I40" s="5" t="s">
        <v>37</v>
      </c>
      <c r="J40" s="14">
        <v>8.3846400033247628E-2</v>
      </c>
      <c r="K40" s="52">
        <f t="shared" si="8"/>
        <v>9.1520024629374863E-2</v>
      </c>
      <c r="M40" s="32" t="s">
        <v>38</v>
      </c>
      <c r="N40" s="33">
        <v>5.9800802430364203E-2</v>
      </c>
      <c r="O40" s="52">
        <f t="shared" si="5"/>
        <v>6.3604396371477509E-2</v>
      </c>
      <c r="Q40" s="32" t="s">
        <v>38</v>
      </c>
      <c r="R40" s="33">
        <v>6.7994734230260256E-2</v>
      </c>
      <c r="S40" s="52">
        <f t="shared" si="6"/>
        <v>7.2955311227886302E-2</v>
      </c>
    </row>
    <row r="41" spans="1:19">
      <c r="A41" s="5" t="s">
        <v>37</v>
      </c>
      <c r="B41" s="14">
        <v>9.0043373877882887E-2</v>
      </c>
      <c r="C41" s="52">
        <f t="shared" si="7"/>
        <v>9.8953478982413579E-2</v>
      </c>
      <c r="E41" s="5" t="s">
        <v>37</v>
      </c>
      <c r="F41" s="14">
        <v>8.6817736766776316E-2</v>
      </c>
      <c r="G41" s="52">
        <f t="shared" si="9"/>
        <v>9.507164151369786E-2</v>
      </c>
      <c r="I41" s="5" t="s">
        <v>38</v>
      </c>
      <c r="J41" s="14">
        <v>6.1793401661215962E-2</v>
      </c>
      <c r="K41" s="52">
        <f t="shared" si="8"/>
        <v>6.5863320265098502E-2</v>
      </c>
      <c r="M41" s="32" t="s">
        <v>77</v>
      </c>
      <c r="N41" s="33">
        <v>8.0875022098426994E-2</v>
      </c>
      <c r="O41" s="52">
        <f t="shared" si="5"/>
        <v>8.7991322228093902E-2</v>
      </c>
      <c r="Q41" s="32" t="s">
        <v>77</v>
      </c>
      <c r="R41" s="33">
        <v>0.12088601834221073</v>
      </c>
      <c r="S41" s="52">
        <f t="shared" si="6"/>
        <v>0.1375089247406234</v>
      </c>
    </row>
    <row r="42" spans="1:19">
      <c r="A42" s="5" t="s">
        <v>38</v>
      </c>
      <c r="B42" s="14">
        <v>0.12195829484791083</v>
      </c>
      <c r="C42" s="52">
        <f t="shared" si="7"/>
        <v>0.1388980661536868</v>
      </c>
      <c r="E42" s="5" t="s">
        <v>38</v>
      </c>
      <c r="F42" s="14">
        <v>0.11374475606320336</v>
      </c>
      <c r="G42" s="52">
        <f t="shared" si="9"/>
        <v>0.12834311203389062</v>
      </c>
      <c r="I42" s="5" t="s">
        <v>39</v>
      </c>
      <c r="J42" s="14">
        <v>0.19367652084994763</v>
      </c>
      <c r="K42" s="52">
        <f t="shared" si="8"/>
        <v>0.2401970497673</v>
      </c>
      <c r="M42" s="32" t="s">
        <v>78</v>
      </c>
      <c r="N42" s="33">
        <v>0.120475325021938</v>
      </c>
      <c r="O42" s="52">
        <f t="shared" si="5"/>
        <v>0.13697776588808383</v>
      </c>
      <c r="Q42" s="32" t="s">
        <v>78</v>
      </c>
      <c r="R42" s="33">
        <v>0.12216409209741697</v>
      </c>
      <c r="S42" s="52">
        <f t="shared" si="6"/>
        <v>0.13916506604213097</v>
      </c>
    </row>
    <row r="43" spans="1:19">
      <c r="A43" s="5" t="s">
        <v>39</v>
      </c>
      <c r="B43" s="14">
        <v>0.17773045363038337</v>
      </c>
      <c r="C43" s="52">
        <f t="shared" si="7"/>
        <v>0.21614621922346147</v>
      </c>
      <c r="E43" s="5" t="s">
        <v>39</v>
      </c>
      <c r="F43" s="14">
        <v>0.18476134811300879</v>
      </c>
      <c r="G43" s="52">
        <f t="shared" si="9"/>
        <v>0.22663467646602764</v>
      </c>
      <c r="I43" s="5" t="s">
        <v>104</v>
      </c>
      <c r="J43" s="14">
        <v>7.3566320559825094E-2</v>
      </c>
      <c r="K43" s="52">
        <f t="shared" si="8"/>
        <v>7.940808089390676E-2</v>
      </c>
      <c r="M43" s="32" t="s">
        <v>79</v>
      </c>
      <c r="N43" s="33">
        <v>0.220687537316969</v>
      </c>
      <c r="O43" s="52">
        <f t="shared" si="5"/>
        <v>0.28318235352888105</v>
      </c>
      <c r="Q43" s="32" t="s">
        <v>79</v>
      </c>
      <c r="R43" s="33">
        <v>0.20545159513329292</v>
      </c>
      <c r="S43" s="52">
        <f t="shared" si="6"/>
        <v>0.25857656232757692</v>
      </c>
    </row>
    <row r="44" spans="1:19">
      <c r="A44" s="5" t="s">
        <v>104</v>
      </c>
      <c r="B44" s="14">
        <v>8.4256868031074017E-2</v>
      </c>
      <c r="C44" s="52">
        <f t="shared" si="7"/>
        <v>9.2009281958702269E-2</v>
      </c>
      <c r="E44" s="5" t="s">
        <v>104</v>
      </c>
      <c r="F44" s="14">
        <v>6.932030004557603E-2</v>
      </c>
      <c r="G44" s="52">
        <f t="shared" si="9"/>
        <v>7.4483520000458478E-2</v>
      </c>
      <c r="I44" s="5" t="s">
        <v>66</v>
      </c>
      <c r="J44" s="14">
        <v>8.2284509834639336E-2</v>
      </c>
      <c r="K44" s="52">
        <f t="shared" si="8"/>
        <v>8.9662330772920379E-2</v>
      </c>
      <c r="M44" s="32" t="s">
        <v>39</v>
      </c>
      <c r="N44" s="33">
        <v>0.197168705734489</v>
      </c>
      <c r="O44" s="52">
        <f t="shared" si="5"/>
        <v>0.24559170418845394</v>
      </c>
      <c r="Q44" s="32" t="s">
        <v>39</v>
      </c>
      <c r="R44" s="33">
        <v>0.19121841546239163</v>
      </c>
      <c r="S44" s="52">
        <f t="shared" si="6"/>
        <v>0.23642775641548991</v>
      </c>
    </row>
    <row r="45" spans="1:19" ht="15.75" thickBot="1">
      <c r="A45" s="5" t="s">
        <v>66</v>
      </c>
      <c r="B45" s="14">
        <v>0.10296155748222338</v>
      </c>
      <c r="C45" s="52">
        <f t="shared" si="7"/>
        <v>0.11477942594437138</v>
      </c>
      <c r="E45" s="5" t="s">
        <v>66</v>
      </c>
      <c r="F45" s="14">
        <v>8.1976393343051956E-2</v>
      </c>
      <c r="G45" s="52">
        <f t="shared" si="9"/>
        <v>8.9296607133639141E-2</v>
      </c>
      <c r="I45" s="5" t="s">
        <v>67</v>
      </c>
      <c r="J45" s="14">
        <v>0.27838803638821802</v>
      </c>
      <c r="K45" s="52">
        <f t="shared" si="8"/>
        <v>0.38578633729247214</v>
      </c>
      <c r="M45" s="32" t="s">
        <v>65</v>
      </c>
      <c r="N45" s="33">
        <v>7.5471365548625699E-2</v>
      </c>
      <c r="O45" s="52">
        <f t="shared" si="5"/>
        <v>8.1632263984350528E-2</v>
      </c>
      <c r="Q45" s="32" t="s">
        <v>65</v>
      </c>
      <c r="R45" s="33">
        <v>5.9768095856278708E-2</v>
      </c>
      <c r="S45" s="52">
        <f t="shared" si="6"/>
        <v>6.3567398205563036E-2</v>
      </c>
    </row>
    <row r="46" spans="1:19" ht="16.5" thickTop="1" thickBot="1">
      <c r="A46" s="5" t="s">
        <v>67</v>
      </c>
      <c r="B46" s="14">
        <v>0.28363712731718144</v>
      </c>
      <c r="C46" s="52">
        <f t="shared" si="7"/>
        <v>0.39594057443952207</v>
      </c>
      <c r="E46" s="5" t="s">
        <v>67</v>
      </c>
      <c r="F46" s="14">
        <v>0.27859584713409685</v>
      </c>
      <c r="G46" s="52">
        <f t="shared" si="9"/>
        <v>0.38618553279368645</v>
      </c>
      <c r="I46" s="23" t="s">
        <v>95</v>
      </c>
      <c r="J46" s="24">
        <f>AVERAGE(J5:J45)</f>
        <v>0.11012085057820875</v>
      </c>
      <c r="M46" s="32" t="s">
        <v>80</v>
      </c>
      <c r="N46" s="33">
        <v>9.1994410742280694E-2</v>
      </c>
      <c r="O46" s="52">
        <f t="shared" si="5"/>
        <v>0.10131480668250591</v>
      </c>
      <c r="Q46" s="32" t="s">
        <v>80</v>
      </c>
      <c r="R46" s="33">
        <v>0.1060623556581986</v>
      </c>
      <c r="S46" s="52">
        <f t="shared" si="6"/>
        <v>0.11864625718529999</v>
      </c>
    </row>
    <row r="47" spans="1:19" ht="17.25" thickTop="1" thickBot="1">
      <c r="A47" s="23" t="s">
        <v>95</v>
      </c>
      <c r="B47" s="24">
        <f>AVERAGE(B5:B46)</f>
        <v>0.10970852707380835</v>
      </c>
      <c r="E47" s="23" t="s">
        <v>95</v>
      </c>
      <c r="F47" s="24">
        <f>AVERAGE(F5:F46)</f>
        <v>0.11041353912255361</v>
      </c>
      <c r="I47" s="25" t="s">
        <v>43</v>
      </c>
      <c r="J47" s="26">
        <f>J46/(1-J46)</f>
        <v>0.12374809618784864</v>
      </c>
      <c r="K47" s="50">
        <f>AVERAGE(K5:K45)</f>
        <v>0.1294017075378299</v>
      </c>
      <c r="M47" s="32" t="s">
        <v>66</v>
      </c>
      <c r="N47" s="33">
        <v>7.2275325941632801E-2</v>
      </c>
      <c r="O47" s="53">
        <f t="shared" si="5"/>
        <v>7.790600806752461E-2</v>
      </c>
      <c r="Q47" s="32" t="s">
        <v>66</v>
      </c>
      <c r="R47" s="33">
        <v>7.0996829796397182E-2</v>
      </c>
      <c r="S47" s="52">
        <f t="shared" si="6"/>
        <v>7.6422591519076655E-2</v>
      </c>
    </row>
    <row r="48" spans="1:19" ht="17.25" thickTop="1" thickBot="1">
      <c r="A48" s="25" t="s">
        <v>43</v>
      </c>
      <c r="B48" s="26">
        <f>B47/(1-B47)</f>
        <v>0.12322765117947342</v>
      </c>
      <c r="C48" s="50">
        <f>AVERAGE(C5:C46)</f>
        <v>0.12840446713245712</v>
      </c>
      <c r="E48" s="25" t="s">
        <v>43</v>
      </c>
      <c r="F48" s="26">
        <f>F47/(1-F47)</f>
        <v>0.12411782775296161</v>
      </c>
      <c r="G48" s="50">
        <f>AVERAGE(G5:G46)</f>
        <v>0.12954983902152489</v>
      </c>
      <c r="M48" s="34" t="s">
        <v>67</v>
      </c>
      <c r="N48" s="35">
        <v>0.26924543971391401</v>
      </c>
      <c r="O48" s="53">
        <f t="shared" si="5"/>
        <v>0.36844852478033946</v>
      </c>
      <c r="Q48" s="34" t="s">
        <v>67</v>
      </c>
      <c r="R48" s="35">
        <v>0.25894844609312118</v>
      </c>
      <c r="S48" s="53">
        <f t="shared" si="6"/>
        <v>0.34943378058911789</v>
      </c>
    </row>
    <row r="49" spans="13:19" ht="15.75" thickTop="1">
      <c r="M49" s="23" t="s">
        <v>95</v>
      </c>
      <c r="N49" s="24">
        <f>AVERAGE(N5:N48)</f>
        <v>0.11613029946973019</v>
      </c>
      <c r="Q49" s="23" t="s">
        <v>95</v>
      </c>
      <c r="R49" s="24">
        <f>AVERAGE(R5:R48)</f>
        <v>0.11296945223416643</v>
      </c>
    </row>
    <row r="50" spans="13:19" ht="16.5" thickBot="1">
      <c r="M50" s="25" t="s">
        <v>43</v>
      </c>
      <c r="N50" s="26">
        <f>N49/(1-N49)</f>
        <v>0.13138848339303727</v>
      </c>
      <c r="O50" s="50">
        <f>AVERAGE(O5:O48)</f>
        <v>0.1359124730812151</v>
      </c>
      <c r="Q50" s="25" t="s">
        <v>43</v>
      </c>
      <c r="R50" s="26">
        <f>R49/(1-R49)</f>
        <v>0.12735689037846884</v>
      </c>
      <c r="S50" s="50">
        <f>AVERAGE(S5:S48)</f>
        <v>0.13148451447175799</v>
      </c>
    </row>
    <row r="51" spans="13:19" ht="15.75" thickTop="1"/>
  </sheetData>
  <mergeCells count="4">
    <mergeCell ref="U3:V3"/>
    <mergeCell ref="U2:V2"/>
    <mergeCell ref="Y3:Z3"/>
    <mergeCell ref="Y2:Z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9"/>
  <sheetViews>
    <sheetView topLeftCell="A4" workbookViewId="0">
      <selection activeCell="D23" sqref="D23"/>
    </sheetView>
  </sheetViews>
  <sheetFormatPr defaultRowHeight="15"/>
  <cols>
    <col min="1" max="1" width="29.85546875" customWidth="1"/>
    <col min="2" max="2" width="32.85546875" customWidth="1"/>
    <col min="3" max="3" width="16" customWidth="1"/>
    <col min="4" max="4" width="18.85546875" customWidth="1"/>
    <col min="5" max="5" width="33.42578125" customWidth="1"/>
    <col min="6" max="8" width="25.7109375" customWidth="1"/>
    <col min="9" max="9" width="33.5703125" customWidth="1"/>
    <col min="10" max="11" width="27.85546875" customWidth="1"/>
    <col min="13" max="13" width="33.42578125" customWidth="1"/>
    <col min="14" max="15" width="25.85546875" customWidth="1"/>
    <col min="17" max="17" width="30.140625" customWidth="1"/>
    <col min="18" max="18" width="26" customWidth="1"/>
    <col min="19" max="19" width="16" customWidth="1"/>
    <col min="21" max="21" width="14.85546875" customWidth="1"/>
    <col min="22" max="22" width="18.42578125" customWidth="1"/>
    <col min="26" max="26" width="20.28515625" customWidth="1"/>
    <col min="30" max="30" width="19.42578125" customWidth="1"/>
    <col min="33" max="33" width="19.42578125" customWidth="1"/>
  </cols>
  <sheetData>
    <row r="1" spans="1:33" ht="24.75" thickTop="1" thickBot="1">
      <c r="A1" s="2" t="s">
        <v>99</v>
      </c>
      <c r="B1" s="107" t="s">
        <v>236</v>
      </c>
      <c r="C1" s="108" t="s">
        <v>235</v>
      </c>
      <c r="E1" s="2" t="s">
        <v>99</v>
      </c>
      <c r="F1" s="107" t="s">
        <v>236</v>
      </c>
      <c r="G1" s="108" t="s">
        <v>235</v>
      </c>
      <c r="I1" s="2" t="s">
        <v>99</v>
      </c>
      <c r="J1" s="107" t="s">
        <v>236</v>
      </c>
      <c r="K1" s="108" t="s">
        <v>235</v>
      </c>
      <c r="M1" s="2" t="s">
        <v>99</v>
      </c>
      <c r="N1" s="107" t="s">
        <v>236</v>
      </c>
      <c r="O1" s="108" t="s">
        <v>235</v>
      </c>
      <c r="Q1" s="2" t="s">
        <v>99</v>
      </c>
      <c r="R1" s="107" t="s">
        <v>236</v>
      </c>
      <c r="S1" s="108" t="s">
        <v>235</v>
      </c>
    </row>
    <row r="2" spans="1:33" ht="16.5" thickTop="1" thickBot="1">
      <c r="U2" s="61" t="s">
        <v>241</v>
      </c>
      <c r="V2" s="62"/>
      <c r="Y2" s="61" t="s">
        <v>240</v>
      </c>
      <c r="Z2" s="62"/>
      <c r="AC2" s="61" t="s">
        <v>240</v>
      </c>
      <c r="AD2" s="62"/>
      <c r="AF2" s="61" t="s">
        <v>241</v>
      </c>
      <c r="AG2" s="62"/>
    </row>
    <row r="3" spans="1:33" ht="16.5" thickTop="1" thickBot="1">
      <c r="A3" s="1">
        <v>2011</v>
      </c>
      <c r="E3" s="1">
        <v>2012</v>
      </c>
      <c r="I3" s="1">
        <v>2013</v>
      </c>
      <c r="M3" s="1">
        <v>2014</v>
      </c>
      <c r="Q3" s="1">
        <v>2015</v>
      </c>
      <c r="U3" s="61" t="s">
        <v>127</v>
      </c>
      <c r="V3" s="62"/>
      <c r="Y3" s="61" t="s">
        <v>127</v>
      </c>
      <c r="Z3" s="62"/>
      <c r="AC3" s="61" t="s">
        <v>239</v>
      </c>
      <c r="AD3" s="62"/>
      <c r="AF3" s="61" t="s">
        <v>239</v>
      </c>
      <c r="AG3" s="62"/>
    </row>
    <row r="4" spans="1:33" ht="42.75" customHeight="1" thickTop="1">
      <c r="A4" s="15" t="s">
        <v>100</v>
      </c>
      <c r="B4" s="97" t="s">
        <v>101</v>
      </c>
      <c r="C4" s="98" t="s">
        <v>97</v>
      </c>
      <c r="E4" s="15" t="s">
        <v>1</v>
      </c>
      <c r="F4" s="97" t="s">
        <v>101</v>
      </c>
      <c r="G4" s="98" t="s">
        <v>97</v>
      </c>
      <c r="I4" s="15" t="s">
        <v>1</v>
      </c>
      <c r="J4" s="102" t="s">
        <v>48</v>
      </c>
      <c r="K4" s="98" t="s">
        <v>97</v>
      </c>
      <c r="M4" s="30" t="s">
        <v>68</v>
      </c>
      <c r="N4" s="102" t="s">
        <v>48</v>
      </c>
      <c r="O4" s="98" t="s">
        <v>97</v>
      </c>
      <c r="Q4" s="30" t="s">
        <v>1</v>
      </c>
      <c r="R4" s="102" t="s">
        <v>48</v>
      </c>
      <c r="S4" s="98" t="s">
        <v>97</v>
      </c>
      <c r="U4" s="23" t="s">
        <v>96</v>
      </c>
      <c r="V4" s="41" t="s">
        <v>97</v>
      </c>
      <c r="Y4" s="23" t="s">
        <v>96</v>
      </c>
      <c r="Z4" s="41" t="s">
        <v>97</v>
      </c>
      <c r="AC4" s="23" t="s">
        <v>96</v>
      </c>
      <c r="AD4" s="41" t="s">
        <v>97</v>
      </c>
      <c r="AF4" s="23" t="s">
        <v>96</v>
      </c>
      <c r="AG4" s="41" t="s">
        <v>97</v>
      </c>
    </row>
    <row r="5" spans="1:33" ht="15.75">
      <c r="A5" s="17" t="s">
        <v>4</v>
      </c>
      <c r="B5" s="14">
        <v>0.175629988223759</v>
      </c>
      <c r="C5" s="99">
        <f t="shared" ref="C5:C45" si="0">B5/(1-B5)</f>
        <v>0.21304752200451257</v>
      </c>
      <c r="E5" s="17" t="s">
        <v>4</v>
      </c>
      <c r="F5" s="14">
        <v>0.17755739476118529</v>
      </c>
      <c r="G5" s="99">
        <f t="shared" ref="G5:G45" si="1">F5/(1-F5)</f>
        <v>0.21589031700227579</v>
      </c>
      <c r="I5" s="17" t="s">
        <v>4</v>
      </c>
      <c r="J5" s="14">
        <v>0.17958734473535537</v>
      </c>
      <c r="K5" s="99">
        <f t="shared" ref="K5:K44" si="2">J5/(1-J5)</f>
        <v>0.21889879877270416</v>
      </c>
      <c r="M5" s="103" t="s">
        <v>4</v>
      </c>
      <c r="N5" s="104">
        <v>0.17411413821138699</v>
      </c>
      <c r="O5" s="99">
        <f t="shared" ref="O5:O47" si="3">N5/(1-N5)</f>
        <v>0.21082106652644433</v>
      </c>
      <c r="Q5" s="103" t="s">
        <v>4</v>
      </c>
      <c r="R5" s="104">
        <v>0.16455351546995445</v>
      </c>
      <c r="S5" s="99">
        <f t="shared" ref="S5:S47" si="4">R5/(1-R5)</f>
        <v>0.19696475898455532</v>
      </c>
      <c r="U5" s="17">
        <v>2011</v>
      </c>
      <c r="V5" s="27">
        <f>B17</f>
        <v>0.15664503658518514</v>
      </c>
      <c r="Y5" s="17">
        <v>2011</v>
      </c>
      <c r="Z5" s="27">
        <f>C17</f>
        <v>0.16261251642552657</v>
      </c>
      <c r="AC5" s="17">
        <v>2011</v>
      </c>
      <c r="AD5" s="27">
        <f>(Z5+'USA-УС-3'!AD6)/2</f>
        <v>0.16014671069722802</v>
      </c>
      <c r="AF5" s="17">
        <v>2011</v>
      </c>
      <c r="AG5" s="27">
        <f>(V5+'USA-УС-3'!AA6)/2</f>
        <v>0.15353894228680315</v>
      </c>
    </row>
    <row r="6" spans="1:33" ht="15.75">
      <c r="A6" s="17" t="s">
        <v>49</v>
      </c>
      <c r="B6" s="14">
        <v>8.205677479043029E-2</v>
      </c>
      <c r="C6" s="99">
        <f t="shared" si="0"/>
        <v>8.9391993466367628E-2</v>
      </c>
      <c r="E6" s="17" t="s">
        <v>49</v>
      </c>
      <c r="F6" s="14">
        <v>7.9448312130489182E-2</v>
      </c>
      <c r="G6" s="99">
        <f t="shared" si="1"/>
        <v>8.6305107227994199E-2</v>
      </c>
      <c r="I6" s="17" t="s">
        <v>49</v>
      </c>
      <c r="J6" s="14">
        <v>7.8807424152574163E-2</v>
      </c>
      <c r="K6" s="99">
        <f t="shared" si="2"/>
        <v>8.5549347898377745E-2</v>
      </c>
      <c r="M6" s="103" t="s">
        <v>50</v>
      </c>
      <c r="N6" s="104">
        <v>0.22375145180966499</v>
      </c>
      <c r="O6" s="99">
        <f t="shared" si="3"/>
        <v>0.28824717589655507</v>
      </c>
      <c r="Q6" s="103" t="s">
        <v>50</v>
      </c>
      <c r="R6" s="104">
        <v>0.22157370148620639</v>
      </c>
      <c r="S6" s="99">
        <f t="shared" si="4"/>
        <v>0.28464313437154531</v>
      </c>
      <c r="U6" s="17">
        <v>2012</v>
      </c>
      <c r="V6" s="27">
        <f>F17</f>
        <v>0.16605074456858027</v>
      </c>
      <c r="Y6" s="17">
        <v>2012</v>
      </c>
      <c r="Z6" s="27">
        <f>G17</f>
        <v>0.1707051258683063</v>
      </c>
      <c r="AC6" s="17">
        <v>2012</v>
      </c>
      <c r="AD6" s="27">
        <f>(Z6+'USA-УС-3'!AD7)/2</f>
        <v>0.17542175212158523</v>
      </c>
      <c r="AF6" s="17">
        <v>2012</v>
      </c>
      <c r="AG6" s="27">
        <f>(V6+'USA-УС-3'!AA7)/2</f>
        <v>0.17003763439395242</v>
      </c>
    </row>
    <row r="7" spans="1:33" ht="15.75">
      <c r="A7" s="17" t="s">
        <v>50</v>
      </c>
      <c r="B7" s="14">
        <v>0.20832806160485856</v>
      </c>
      <c r="C7" s="99">
        <f t="shared" si="0"/>
        <v>0.26314948339229538</v>
      </c>
      <c r="E7" s="17" t="s">
        <v>50</v>
      </c>
      <c r="F7" s="14">
        <v>0.21865566133215433</v>
      </c>
      <c r="G7" s="99">
        <f t="shared" si="1"/>
        <v>0.2798454541885485</v>
      </c>
      <c r="I7" s="17" t="s">
        <v>50</v>
      </c>
      <c r="J7" s="14">
        <v>0.21698507559333532</v>
      </c>
      <c r="K7" s="99">
        <f t="shared" si="2"/>
        <v>0.2771148656684384</v>
      </c>
      <c r="M7" s="103" t="s">
        <v>69</v>
      </c>
      <c r="N7" s="104">
        <v>8.6162653587101096E-2</v>
      </c>
      <c r="O7" s="99">
        <f t="shared" si="3"/>
        <v>9.4286640752117221E-2</v>
      </c>
      <c r="Q7" s="103" t="s">
        <v>69</v>
      </c>
      <c r="R7" s="104">
        <v>8.5731717980866373E-2</v>
      </c>
      <c r="S7" s="99">
        <f t="shared" si="4"/>
        <v>9.3770854427466827E-2</v>
      </c>
      <c r="U7" s="17">
        <v>2013</v>
      </c>
      <c r="V7" s="27">
        <f>J17</f>
        <v>0.15667573430761744</v>
      </c>
      <c r="Y7" s="17">
        <v>2013</v>
      </c>
      <c r="Z7" s="27">
        <f>K17</f>
        <v>0.16221300098114469</v>
      </c>
      <c r="AC7" s="17">
        <v>2013</v>
      </c>
      <c r="AD7" s="27">
        <f>(Z7+'USA-УС-3'!AD8)/2</f>
        <v>0.19394199703238027</v>
      </c>
      <c r="AF7" s="17">
        <v>2013</v>
      </c>
      <c r="AG7" s="27">
        <f>(V7+'USA-УС-3'!AA8)/2</f>
        <v>0.18296989122669519</v>
      </c>
    </row>
    <row r="8" spans="1:33" ht="15.75">
      <c r="A8" s="5" t="s">
        <v>9</v>
      </c>
      <c r="B8" s="14">
        <v>6.1257216016026843E-2</v>
      </c>
      <c r="C8" s="52">
        <f t="shared" si="0"/>
        <v>6.5254526651117958E-2</v>
      </c>
      <c r="E8" s="5" t="s">
        <v>9</v>
      </c>
      <c r="F8" s="14">
        <v>0.14062854654667248</v>
      </c>
      <c r="G8" s="52">
        <f t="shared" si="1"/>
        <v>0.16364116585623822</v>
      </c>
      <c r="I8" s="5" t="s">
        <v>9</v>
      </c>
      <c r="J8" s="14">
        <v>9.4421092006874832E-2</v>
      </c>
      <c r="K8" s="52">
        <f t="shared" si="2"/>
        <v>0.10426600175143616</v>
      </c>
      <c r="M8" s="32" t="s">
        <v>9</v>
      </c>
      <c r="N8" s="33">
        <v>0.10912753537217799</v>
      </c>
      <c r="O8" s="52">
        <f t="shared" si="3"/>
        <v>0.12249512663719828</v>
      </c>
      <c r="Q8" s="32" t="s">
        <v>9</v>
      </c>
      <c r="R8" s="33">
        <v>7.7795863082169195E-2</v>
      </c>
      <c r="S8" s="52">
        <f t="shared" si="4"/>
        <v>8.4358614289214442E-2</v>
      </c>
      <c r="U8" s="17">
        <v>2014</v>
      </c>
      <c r="V8" s="27">
        <f>N18</f>
        <v>0.15842664720538385</v>
      </c>
      <c r="Y8" s="17">
        <v>2014</v>
      </c>
      <c r="Z8" s="27">
        <f>O18</f>
        <v>0.16345002847101828</v>
      </c>
      <c r="AC8" s="17">
        <v>2014</v>
      </c>
      <c r="AD8" s="27">
        <f>(Z8+'USA-УС-3'!AD9)/2</f>
        <v>0.2011399155192132</v>
      </c>
      <c r="AF8" s="17">
        <v>2014</v>
      </c>
      <c r="AG8" s="27">
        <f>(V8+'USA-УС-3'!AA9)/2</f>
        <v>0.19086362482295077</v>
      </c>
    </row>
    <row r="9" spans="1:33" ht="15.75">
      <c r="A9" s="17" t="s">
        <v>17</v>
      </c>
      <c r="B9" s="14">
        <v>0.10679584629030489</v>
      </c>
      <c r="C9" s="99">
        <f>B9/(1-B9)</f>
        <v>0.11956487869739034</v>
      </c>
      <c r="E9" s="17" t="s">
        <v>17</v>
      </c>
      <c r="F9" s="14">
        <v>0.10755010498785153</v>
      </c>
      <c r="G9" s="99">
        <f>F9/(1-F9)</f>
        <v>0.12051108481153164</v>
      </c>
      <c r="I9" s="17" t="s">
        <v>17</v>
      </c>
      <c r="J9" s="14">
        <v>0.11400431213286265</v>
      </c>
      <c r="K9" s="99">
        <f>J9/(1-J9)</f>
        <v>0.12867366477517053</v>
      </c>
      <c r="M9" s="103" t="s">
        <v>70</v>
      </c>
      <c r="N9" s="104">
        <v>8.4088665447618199E-2</v>
      </c>
      <c r="O9" s="99">
        <f>N9/(1-N9)</f>
        <v>9.1808739858769695E-2</v>
      </c>
      <c r="Q9" s="103" t="s">
        <v>70</v>
      </c>
      <c r="R9" s="104">
        <v>3.663542961742032E-2</v>
      </c>
      <c r="S9" s="99">
        <f>R9/(1-R9)</f>
        <v>3.8028624618062654E-2</v>
      </c>
      <c r="U9" s="17">
        <v>2015</v>
      </c>
      <c r="V9" s="27">
        <f>R18</f>
        <v>0.14970360792358284</v>
      </c>
      <c r="Y9" s="17">
        <v>2015</v>
      </c>
      <c r="Z9" s="27">
        <f>S18</f>
        <v>0.15532241832012711</v>
      </c>
      <c r="AC9" s="17">
        <v>2015</v>
      </c>
      <c r="AD9" s="27">
        <f>(Z9+'USA-УС-3'!AD10)/2</f>
        <v>0.20025538759074757</v>
      </c>
      <c r="AF9" s="17">
        <v>2015</v>
      </c>
      <c r="AG9" s="27">
        <f>(V9+'USA-УС-3'!AA10)/2</f>
        <v>0.18950877295602775</v>
      </c>
    </row>
    <row r="10" spans="1:33" ht="16.5" thickBot="1">
      <c r="A10" s="17" t="s">
        <v>18</v>
      </c>
      <c r="B10" s="14">
        <v>6.3747127390482841E-2</v>
      </c>
      <c r="C10" s="99">
        <f>B10/(1-B10)</f>
        <v>6.8087510602565432E-2</v>
      </c>
      <c r="E10" s="17" t="s">
        <v>18</v>
      </c>
      <c r="F10" s="14">
        <v>5.947519590428664E-2</v>
      </c>
      <c r="G10" s="99">
        <f>F10/(1-F10)</f>
        <v>6.3236180104224118E-2</v>
      </c>
      <c r="I10" s="17" t="s">
        <v>18</v>
      </c>
      <c r="J10" s="14">
        <v>5.6507404720341034E-2</v>
      </c>
      <c r="K10" s="99">
        <f>J10/(1-J10)</f>
        <v>5.9891731003561051E-2</v>
      </c>
      <c r="M10" s="103" t="s">
        <v>71</v>
      </c>
      <c r="N10" s="104">
        <v>0.21902894339849499</v>
      </c>
      <c r="O10" s="99">
        <f>N10/(1-N10)</f>
        <v>0.28045718410055726</v>
      </c>
      <c r="Q10" s="103" t="s">
        <v>71</v>
      </c>
      <c r="R10" s="104">
        <v>0.20927632084339903</v>
      </c>
      <c r="S10" s="99">
        <f>R10/(1-R10)</f>
        <v>0.26466428963733152</v>
      </c>
      <c r="U10" s="36" t="s">
        <v>98</v>
      </c>
      <c r="V10" s="26">
        <f>AVERAGE(V5:V9)</f>
        <v>0.1575003541180699</v>
      </c>
      <c r="Y10" s="36" t="s">
        <v>98</v>
      </c>
      <c r="Z10" s="26">
        <f>AVERAGE(Z5:Z9)</f>
        <v>0.1628606180132246</v>
      </c>
      <c r="AC10" s="36" t="s">
        <v>98</v>
      </c>
      <c r="AD10" s="26">
        <f>AVERAGE(AD5:AD9)</f>
        <v>0.18618115259223084</v>
      </c>
      <c r="AF10" s="36" t="s">
        <v>98</v>
      </c>
      <c r="AG10" s="26">
        <f>AVERAGE(AG5:AG9)</f>
        <v>0.17738377313728584</v>
      </c>
    </row>
    <row r="11" spans="1:33" ht="15.75" thickTop="1">
      <c r="A11" s="17" t="s">
        <v>20</v>
      </c>
      <c r="B11" s="14">
        <v>8.3497320012656612E-2</v>
      </c>
      <c r="C11" s="99">
        <f>B11/(1-B11)</f>
        <v>9.1104283529001448E-2</v>
      </c>
      <c r="E11" s="17" t="s">
        <v>20</v>
      </c>
      <c r="F11" s="14">
        <v>0.10099665923586984</v>
      </c>
      <c r="G11" s="99">
        <f>F11/(1-F11)</f>
        <v>0.11234291871487956</v>
      </c>
      <c r="I11" s="17" t="s">
        <v>20</v>
      </c>
      <c r="J11" s="14">
        <v>0.1113165991782622</v>
      </c>
      <c r="K11" s="99">
        <f>J11/(1-J11)</f>
        <v>0.12526013097052471</v>
      </c>
      <c r="M11" s="103" t="s">
        <v>17</v>
      </c>
      <c r="N11" s="104">
        <v>0.11345018442289601</v>
      </c>
      <c r="O11" s="99">
        <f>N11/(1-N11)</f>
        <v>0.12796820035323683</v>
      </c>
      <c r="Q11" s="103" t="s">
        <v>17</v>
      </c>
      <c r="R11" s="104">
        <v>0.10621142549456918</v>
      </c>
      <c r="S11" s="99">
        <f>R11/(1-R11)</f>
        <v>0.1188328297364287</v>
      </c>
    </row>
    <row r="12" spans="1:33">
      <c r="A12" s="5" t="s">
        <v>22</v>
      </c>
      <c r="B12" s="14">
        <v>0.15336866669412641</v>
      </c>
      <c r="C12" s="52">
        <f t="shared" ref="C12" si="5">B12/(1-B12)</f>
        <v>0.18115165439868844</v>
      </c>
      <c r="E12" s="17" t="s">
        <v>22</v>
      </c>
      <c r="F12" s="14">
        <v>0.15100894430491471</v>
      </c>
      <c r="G12" s="99">
        <f>F12/(1-F12)</f>
        <v>0.17786871050282244</v>
      </c>
      <c r="I12" s="17" t="s">
        <v>22</v>
      </c>
      <c r="J12" s="14">
        <v>0.15483530425902514</v>
      </c>
      <c r="K12" s="99">
        <f>J12/(1-J12)</f>
        <v>0.18320133938306254</v>
      </c>
      <c r="M12" s="103" t="s">
        <v>18</v>
      </c>
      <c r="N12" s="104">
        <v>6.3563707610936299E-2</v>
      </c>
      <c r="O12" s="99">
        <f>N12/(1-N12)</f>
        <v>6.7878304298491787E-2</v>
      </c>
      <c r="Q12" s="103" t="s">
        <v>18</v>
      </c>
      <c r="R12" s="104">
        <v>6.8677691330424701E-2</v>
      </c>
      <c r="S12" s="99">
        <f>R12/(1-R12)</f>
        <v>7.3742130614838433E-2</v>
      </c>
    </row>
    <row r="13" spans="1:33">
      <c r="A13" s="17" t="s">
        <v>38</v>
      </c>
      <c r="B13" s="14">
        <v>0.12195829484791083</v>
      </c>
      <c r="C13" s="99">
        <f>B13/(1-B13)</f>
        <v>0.1388980661536868</v>
      </c>
      <c r="E13" s="17" t="s">
        <v>62</v>
      </c>
      <c r="F13" s="14">
        <v>0.23262136265115677</v>
      </c>
      <c r="G13" s="99">
        <f>F13/(1-F13)</f>
        <v>0.30313765764293649</v>
      </c>
      <c r="I13" s="17" t="s">
        <v>62</v>
      </c>
      <c r="J13" s="14">
        <v>0.22805361872752383</v>
      </c>
      <c r="K13" s="99">
        <f>J13/(1-J13)</f>
        <v>0.29542676053691752</v>
      </c>
      <c r="M13" s="103" t="s">
        <v>20</v>
      </c>
      <c r="N13" s="104">
        <v>0.14837970038944501</v>
      </c>
      <c r="O13" s="99">
        <f>N13/(1-N13)</f>
        <v>0.17423222586086651</v>
      </c>
      <c r="Q13" s="103" t="s">
        <v>20</v>
      </c>
      <c r="R13" s="104">
        <v>0.17332642780235821</v>
      </c>
      <c r="S13" s="99">
        <f>R13/(1-R13)</f>
        <v>0.20966731444139983</v>
      </c>
    </row>
    <row r="14" spans="1:33">
      <c r="A14" s="17" t="s">
        <v>39</v>
      </c>
      <c r="B14" s="14">
        <v>0.17773045363038337</v>
      </c>
      <c r="C14" s="99">
        <f>B14/(1-B14)</f>
        <v>0.21614621922346147</v>
      </c>
      <c r="E14" s="17" t="s">
        <v>38</v>
      </c>
      <c r="F14" s="14">
        <v>0.11374475606320336</v>
      </c>
      <c r="G14" s="99">
        <f>F14/(1-F14)</f>
        <v>0.12834311203389062</v>
      </c>
      <c r="I14" s="17" t="s">
        <v>38</v>
      </c>
      <c r="J14" s="14">
        <v>6.1793401661215962E-2</v>
      </c>
      <c r="K14" s="99">
        <f>J14/(1-J14)</f>
        <v>6.5863320265098502E-2</v>
      </c>
      <c r="M14" s="103" t="s">
        <v>22</v>
      </c>
      <c r="N14" s="104">
        <v>0.16248577949156601</v>
      </c>
      <c r="O14" s="99">
        <f>N14/(1-N14)</f>
        <v>0.194009576808051</v>
      </c>
      <c r="Q14" s="103" t="s">
        <v>22</v>
      </c>
      <c r="R14" s="104">
        <v>0.15953207528629373</v>
      </c>
      <c r="S14" s="99">
        <f>R14/(1-R14)</f>
        <v>0.18981340107730599</v>
      </c>
    </row>
    <row r="15" spans="1:33" ht="15.75" thickBot="1">
      <c r="A15" s="19" t="s">
        <v>62</v>
      </c>
      <c r="B15" s="100">
        <v>0.2553659498145634</v>
      </c>
      <c r="C15" s="101">
        <f>B15/(1-B15)</f>
        <v>0.34294154256170462</v>
      </c>
      <c r="E15" s="19" t="s">
        <v>39</v>
      </c>
      <c r="F15" s="100">
        <v>0.18476134811300879</v>
      </c>
      <c r="G15" s="101">
        <f>F15/(1-F15)</f>
        <v>0.22663467646602764</v>
      </c>
      <c r="I15" s="19" t="s">
        <v>39</v>
      </c>
      <c r="J15" s="100">
        <v>0.19367652084994763</v>
      </c>
      <c r="K15" s="101">
        <f>J15/(1-J15)</f>
        <v>0.2401970497673</v>
      </c>
      <c r="M15" s="103" t="s">
        <v>38</v>
      </c>
      <c r="N15" s="104">
        <v>5.9800802430364203E-2</v>
      </c>
      <c r="O15" s="99">
        <f>N15/(1-N15)</f>
        <v>6.3604396371477509E-2</v>
      </c>
      <c r="Q15" s="103" t="s">
        <v>38</v>
      </c>
      <c r="R15" s="104">
        <v>6.7994734230260256E-2</v>
      </c>
      <c r="S15" s="99">
        <f>R15/(1-R15)</f>
        <v>7.2955311227886302E-2</v>
      </c>
    </row>
    <row r="16" spans="1:33" ht="17.25" thickTop="1" thickBot="1">
      <c r="A16" s="85" t="s">
        <v>95</v>
      </c>
      <c r="B16" s="86">
        <f>AVERAGE(B5:B15)</f>
        <v>0.1354305181195912</v>
      </c>
      <c r="C16" s="87"/>
      <c r="E16" s="85" t="s">
        <v>95</v>
      </c>
      <c r="F16" s="86">
        <f>AVERAGE(F5:F15)</f>
        <v>0.14240438963916302</v>
      </c>
      <c r="G16" s="87"/>
      <c r="I16" s="85" t="s">
        <v>95</v>
      </c>
      <c r="J16" s="86">
        <f>AVERAGE(J5:J15)</f>
        <v>0.13545346345611983</v>
      </c>
      <c r="K16" s="87"/>
      <c r="M16" s="105" t="s">
        <v>39</v>
      </c>
      <c r="N16" s="106">
        <v>0.197168705734489</v>
      </c>
      <c r="O16" s="101">
        <f>N16/(1-N16)</f>
        <v>0.24559170418845394</v>
      </c>
      <c r="Q16" s="105" t="s">
        <v>39</v>
      </c>
      <c r="R16" s="106">
        <v>0.19121841546239163</v>
      </c>
      <c r="S16" s="101">
        <f>R16/(1-R16)</f>
        <v>0.23642775641548991</v>
      </c>
    </row>
    <row r="17" spans="1:21" ht="16.5" thickTop="1">
      <c r="A17" s="88" t="s">
        <v>43</v>
      </c>
      <c r="B17" s="109">
        <f>B16/(1-B16)</f>
        <v>0.15664503658518514</v>
      </c>
      <c r="C17" s="45">
        <f>AVERAGE(C5:C15)</f>
        <v>0.16261251642552657</v>
      </c>
      <c r="D17" s="112"/>
      <c r="E17" s="88" t="s">
        <v>43</v>
      </c>
      <c r="F17" s="109">
        <f>F16/(1-F16)</f>
        <v>0.16605074456858027</v>
      </c>
      <c r="G17" s="45">
        <f>AVERAGE(G5:G15)</f>
        <v>0.1707051258683063</v>
      </c>
      <c r="H17" s="112"/>
      <c r="I17" s="88" t="s">
        <v>43</v>
      </c>
      <c r="J17" s="109">
        <f>J16/(1-J16)</f>
        <v>0.15667573430761744</v>
      </c>
      <c r="K17" s="45">
        <f>AVERAGE(K5:K15)</f>
        <v>0.16221300098114469</v>
      </c>
      <c r="L17" s="112"/>
      <c r="M17" s="85" t="s">
        <v>95</v>
      </c>
      <c r="N17" s="113">
        <f>AVERAGE(N5:N16)</f>
        <v>0.1367601889921784</v>
      </c>
      <c r="O17" s="114"/>
      <c r="P17" s="112"/>
      <c r="Q17" s="85" t="s">
        <v>95</v>
      </c>
      <c r="R17" s="113">
        <f>AVERAGE(R5:R16)</f>
        <v>0.1302106098405261</v>
      </c>
      <c r="S17" s="114"/>
      <c r="T17" s="112"/>
      <c r="U17" s="112"/>
    </row>
    <row r="18" spans="1:21" ht="16.5" thickBot="1">
      <c r="A18" s="46"/>
      <c r="B18" s="119"/>
      <c r="C18" s="120"/>
      <c r="D18" s="112"/>
      <c r="E18" s="46"/>
      <c r="F18" s="119"/>
      <c r="G18" s="120"/>
      <c r="H18" s="112"/>
      <c r="I18" s="46"/>
      <c r="J18" s="119"/>
      <c r="K18" s="120"/>
      <c r="L18" s="112"/>
      <c r="M18" s="88" t="s">
        <v>43</v>
      </c>
      <c r="N18" s="109">
        <f>N17/(1-N17)</f>
        <v>0.15842664720538385</v>
      </c>
      <c r="O18" s="45">
        <f>AVERAGE(O5:O16)</f>
        <v>0.16345002847101828</v>
      </c>
      <c r="P18" s="112"/>
      <c r="Q18" s="88" t="s">
        <v>43</v>
      </c>
      <c r="R18" s="109">
        <f>R17/(1-R17)</f>
        <v>0.14970360792358284</v>
      </c>
      <c r="S18" s="45">
        <f>AVERAGE(S5:S16)</f>
        <v>0.15532241832012711</v>
      </c>
      <c r="T18" s="112"/>
      <c r="U18" s="112"/>
    </row>
    <row r="19" spans="1:21" ht="17.25" thickTop="1" thickBot="1">
      <c r="A19" s="123"/>
      <c r="B19" s="123"/>
      <c r="C19" s="123"/>
      <c r="D19" s="112"/>
      <c r="E19" s="123"/>
      <c r="F19" s="112"/>
      <c r="G19" s="112"/>
      <c r="H19" s="112"/>
      <c r="I19" s="123"/>
      <c r="J19" s="112"/>
      <c r="K19" s="112"/>
      <c r="L19" s="112"/>
      <c r="M19" s="46"/>
      <c r="N19" s="119"/>
      <c r="O19" s="120"/>
      <c r="P19" s="112"/>
      <c r="Q19" s="46"/>
      <c r="R19" s="119"/>
      <c r="S19" s="120"/>
      <c r="T19" s="112"/>
      <c r="U19" s="112"/>
    </row>
    <row r="20" spans="1:21" ht="16.5" thickTop="1">
      <c r="A20" s="123"/>
      <c r="B20" s="126"/>
      <c r="C20" s="124"/>
      <c r="D20" s="112"/>
      <c r="E20" s="123"/>
      <c r="F20" s="123"/>
      <c r="G20" s="123"/>
      <c r="H20" s="112"/>
      <c r="I20" s="123"/>
      <c r="J20" s="123"/>
      <c r="K20" s="123"/>
      <c r="L20" s="112"/>
      <c r="M20" s="127"/>
      <c r="N20" s="128"/>
      <c r="O20" s="124"/>
      <c r="P20" s="112"/>
      <c r="Q20" s="127"/>
      <c r="R20" s="128"/>
      <c r="S20" s="124"/>
      <c r="T20" s="112"/>
      <c r="U20" s="112"/>
    </row>
    <row r="21" spans="1:21">
      <c r="A21" s="56"/>
      <c r="B21" s="96"/>
      <c r="C21" s="57"/>
      <c r="I21" s="56"/>
      <c r="J21" s="56"/>
      <c r="K21" s="56"/>
      <c r="Q21" s="56"/>
    </row>
    <row r="22" spans="1:21">
      <c r="A22" s="56"/>
      <c r="B22" s="96"/>
      <c r="C22" s="57"/>
      <c r="E22" s="56"/>
      <c r="F22" s="56"/>
      <c r="G22" s="56"/>
      <c r="I22" s="56"/>
      <c r="J22" s="56"/>
      <c r="K22" s="56"/>
      <c r="Q22" s="56"/>
      <c r="R22" s="56"/>
      <c r="S22" s="56"/>
    </row>
    <row r="23" spans="1:21">
      <c r="A23" s="56"/>
      <c r="B23" s="96"/>
      <c r="C23" s="57"/>
      <c r="E23" s="56"/>
      <c r="F23" s="56"/>
      <c r="G23" s="56"/>
      <c r="I23" s="56"/>
      <c r="J23" s="56"/>
      <c r="K23" s="56"/>
      <c r="Q23" s="56"/>
      <c r="R23" s="56"/>
      <c r="S23" s="56"/>
    </row>
    <row r="24" spans="1:21">
      <c r="A24" s="56"/>
      <c r="B24" s="96"/>
      <c r="C24" s="57"/>
      <c r="E24" s="56"/>
      <c r="F24" s="56"/>
      <c r="G24" s="56"/>
      <c r="I24" s="56"/>
      <c r="J24" s="56"/>
      <c r="K24" s="56"/>
      <c r="Q24" s="56"/>
      <c r="R24" s="56"/>
      <c r="S24" s="56"/>
    </row>
    <row r="25" spans="1:21">
      <c r="A25" s="56"/>
      <c r="B25" s="96"/>
      <c r="C25" s="57"/>
      <c r="E25" s="56"/>
      <c r="F25" s="56"/>
      <c r="G25" s="56"/>
      <c r="I25" s="56"/>
      <c r="J25" s="56"/>
      <c r="K25" s="56"/>
    </row>
    <row r="26" spans="1:21">
      <c r="A26" s="56"/>
      <c r="B26" s="96"/>
      <c r="C26" s="57"/>
      <c r="E26" s="56"/>
      <c r="F26" s="56"/>
      <c r="G26" s="56"/>
      <c r="I26" s="56"/>
      <c r="J26" s="56"/>
      <c r="K26" s="56"/>
    </row>
    <row r="27" spans="1:21">
      <c r="A27" s="56"/>
      <c r="B27" s="56"/>
      <c r="C27" s="56"/>
      <c r="I27" s="56"/>
      <c r="J27" s="56"/>
      <c r="K27" s="56"/>
    </row>
    <row r="28" spans="1:21">
      <c r="A28" s="56"/>
      <c r="B28" s="56"/>
      <c r="C28" s="56"/>
    </row>
    <row r="29" spans="1:21">
      <c r="A29" s="56"/>
      <c r="B29" s="56"/>
      <c r="C29" s="56"/>
    </row>
  </sheetData>
  <mergeCells count="8">
    <mergeCell ref="AF3:AG3"/>
    <mergeCell ref="AF2:AG2"/>
    <mergeCell ref="U2:V2"/>
    <mergeCell ref="Y2:Z2"/>
    <mergeCell ref="U3:V3"/>
    <mergeCell ref="Y3:Z3"/>
    <mergeCell ref="AC3:AD3"/>
    <mergeCell ref="AC2:A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7"/>
  <sheetViews>
    <sheetView topLeftCell="A79" workbookViewId="0">
      <selection activeCell="A99" sqref="A99"/>
    </sheetView>
  </sheetViews>
  <sheetFormatPr defaultRowHeight="15"/>
  <cols>
    <col min="1" max="1" width="59.42578125" customWidth="1"/>
    <col min="2" max="2" width="21.7109375" style="1" customWidth="1"/>
    <col min="3" max="3" width="55.85546875" customWidth="1"/>
  </cols>
  <sheetData>
    <row r="1" spans="1:5" ht="33" thickTop="1" thickBot="1">
      <c r="A1" s="67" t="s">
        <v>133</v>
      </c>
      <c r="B1" s="68" t="s">
        <v>48</v>
      </c>
      <c r="C1" s="69" t="s">
        <v>134</v>
      </c>
      <c r="E1" s="80" t="s">
        <v>209</v>
      </c>
    </row>
    <row r="2" spans="1:5" ht="16.5" thickTop="1">
      <c r="A2" s="70" t="s">
        <v>135</v>
      </c>
      <c r="B2" s="77">
        <v>0.11455464338616086</v>
      </c>
      <c r="C2" s="71" t="s">
        <v>136</v>
      </c>
    </row>
    <row r="3" spans="1:5" ht="15.75">
      <c r="A3" s="72" t="s">
        <v>137</v>
      </c>
      <c r="B3" s="78">
        <v>0.12225698562273465</v>
      </c>
      <c r="C3" s="73" t="s">
        <v>138</v>
      </c>
    </row>
    <row r="4" spans="1:5" ht="15.75">
      <c r="A4" s="74" t="s">
        <v>3</v>
      </c>
      <c r="B4" s="27">
        <v>0.15730662106504298</v>
      </c>
      <c r="C4" s="73"/>
    </row>
    <row r="5" spans="1:5" ht="15.75">
      <c r="A5" s="74" t="s">
        <v>81</v>
      </c>
      <c r="B5" s="27">
        <v>0.11757753869199103</v>
      </c>
      <c r="C5" s="73"/>
    </row>
    <row r="6" spans="1:5" ht="15.75">
      <c r="A6" s="72" t="s">
        <v>139</v>
      </c>
      <c r="B6" s="78">
        <v>4.4003544533409843E-2</v>
      </c>
      <c r="C6" s="73" t="s">
        <v>140</v>
      </c>
    </row>
    <row r="7" spans="1:5" ht="30">
      <c r="A7" s="72" t="s">
        <v>5</v>
      </c>
      <c r="B7" s="78">
        <v>7.0342630659455299E-2</v>
      </c>
      <c r="C7" s="73" t="s">
        <v>141</v>
      </c>
    </row>
    <row r="8" spans="1:5" ht="15.75">
      <c r="A8" s="72" t="s">
        <v>142</v>
      </c>
      <c r="B8" s="79" t="s">
        <v>143</v>
      </c>
      <c r="C8" s="73" t="s">
        <v>144</v>
      </c>
    </row>
    <row r="9" spans="1:5" ht="15.75">
      <c r="A9" s="72" t="s">
        <v>145</v>
      </c>
      <c r="B9" s="79" t="s">
        <v>143</v>
      </c>
      <c r="C9" s="73" t="s">
        <v>144</v>
      </c>
    </row>
    <row r="10" spans="1:5" ht="15.75">
      <c r="A10" s="74" t="s">
        <v>82</v>
      </c>
      <c r="B10" s="27">
        <v>0.22840363239960421</v>
      </c>
      <c r="C10" s="73"/>
    </row>
    <row r="11" spans="1:5" ht="15.75">
      <c r="A11" s="74" t="s">
        <v>83</v>
      </c>
      <c r="B11" s="27">
        <v>0.17914187468531112</v>
      </c>
      <c r="C11" s="73"/>
    </row>
    <row r="12" spans="1:5" ht="15.75">
      <c r="A12" s="74" t="s">
        <v>84</v>
      </c>
      <c r="B12" s="27">
        <v>0.22383576860993351</v>
      </c>
      <c r="C12" s="73"/>
    </row>
    <row r="13" spans="1:5" ht="15.75">
      <c r="A13" s="72" t="s">
        <v>146</v>
      </c>
      <c r="B13" s="78">
        <v>1.1284549515767819E-3</v>
      </c>
      <c r="C13" s="73" t="s">
        <v>144</v>
      </c>
    </row>
    <row r="14" spans="1:5" ht="30">
      <c r="A14" s="72" t="s">
        <v>147</v>
      </c>
      <c r="B14" s="78">
        <v>8.5651972318967873E-2</v>
      </c>
      <c r="C14" s="73" t="s">
        <v>141</v>
      </c>
    </row>
    <row r="15" spans="1:5" ht="15.75">
      <c r="A15" s="72" t="s">
        <v>148</v>
      </c>
      <c r="B15" s="78">
        <v>0.10763760349504514</v>
      </c>
      <c r="C15" s="73" t="s">
        <v>149</v>
      </c>
    </row>
    <row r="16" spans="1:5" ht="15.75">
      <c r="A16" s="74" t="s">
        <v>7</v>
      </c>
      <c r="B16" s="27">
        <v>0.19927840105223185</v>
      </c>
      <c r="C16" s="73"/>
    </row>
    <row r="17" spans="1:3" ht="30">
      <c r="A17" s="72" t="s">
        <v>150</v>
      </c>
      <c r="B17" s="78">
        <v>9.6998112728183691E-2</v>
      </c>
      <c r="C17" s="73" t="s">
        <v>151</v>
      </c>
    </row>
    <row r="18" spans="1:3" ht="30">
      <c r="A18" s="72" t="s">
        <v>152</v>
      </c>
      <c r="B18" s="78">
        <v>0.11473086943355849</v>
      </c>
      <c r="C18" s="73" t="s">
        <v>151</v>
      </c>
    </row>
    <row r="19" spans="1:3" ht="30">
      <c r="A19" s="72" t="s">
        <v>153</v>
      </c>
      <c r="B19" s="78">
        <v>0.14404607152169918</v>
      </c>
      <c r="C19" s="73" t="s">
        <v>151</v>
      </c>
    </row>
    <row r="20" spans="1:3" ht="15.75">
      <c r="A20" s="72" t="s">
        <v>154</v>
      </c>
      <c r="B20" s="78">
        <v>4.7356455005120607E-3</v>
      </c>
      <c r="C20" s="73" t="s">
        <v>155</v>
      </c>
    </row>
    <row r="21" spans="1:3" ht="15.75">
      <c r="A21" s="74" t="s">
        <v>52</v>
      </c>
      <c r="B21" s="27">
        <v>8.643020527707683E-2</v>
      </c>
      <c r="C21" s="73"/>
    </row>
    <row r="22" spans="1:3" ht="15.75">
      <c r="A22" s="74" t="s">
        <v>9</v>
      </c>
      <c r="B22" s="27">
        <v>0.19401765427907783</v>
      </c>
      <c r="C22" s="73"/>
    </row>
    <row r="23" spans="1:3" ht="30">
      <c r="A23" s="72" t="s">
        <v>156</v>
      </c>
      <c r="B23" s="78">
        <v>0.10218845201828622</v>
      </c>
      <c r="C23" s="73" t="s">
        <v>141</v>
      </c>
    </row>
    <row r="24" spans="1:3" ht="15.75">
      <c r="A24" s="72" t="s">
        <v>157</v>
      </c>
      <c r="B24" s="78">
        <v>0.15653954924129576</v>
      </c>
      <c r="C24" s="73" t="s">
        <v>158</v>
      </c>
    </row>
    <row r="25" spans="1:3" ht="15.75">
      <c r="A25" s="74" t="s">
        <v>85</v>
      </c>
      <c r="B25" s="27">
        <v>0.3080153540427214</v>
      </c>
      <c r="C25" s="73"/>
    </row>
    <row r="26" spans="1:3" ht="15.75">
      <c r="A26" s="74" t="s">
        <v>71</v>
      </c>
      <c r="B26" s="27">
        <v>0.23843053935457753</v>
      </c>
      <c r="C26" s="73"/>
    </row>
    <row r="27" spans="1:3" ht="15.75">
      <c r="A27" s="74" t="s">
        <v>72</v>
      </c>
      <c r="B27" s="27">
        <v>7.782504600407604E-2</v>
      </c>
      <c r="C27" s="73"/>
    </row>
    <row r="28" spans="1:3" ht="15.75">
      <c r="A28" s="72" t="s">
        <v>159</v>
      </c>
      <c r="B28" s="78">
        <v>0.11091631843879408</v>
      </c>
      <c r="C28" s="73" t="s">
        <v>160</v>
      </c>
    </row>
    <row r="29" spans="1:3" ht="15.75">
      <c r="A29" s="74" t="s">
        <v>53</v>
      </c>
      <c r="B29" s="27">
        <v>8.8236626362460394E-2</v>
      </c>
      <c r="C29" s="73"/>
    </row>
    <row r="30" spans="1:3" ht="15.75">
      <c r="A30" s="74" t="s">
        <v>73</v>
      </c>
      <c r="B30" s="27">
        <v>9.1876264680283842E-2</v>
      </c>
      <c r="C30" s="73"/>
    </row>
    <row r="31" spans="1:3" ht="15.75">
      <c r="A31" s="72" t="s">
        <v>161</v>
      </c>
      <c r="B31" s="78">
        <v>3.4545264710655513E-2</v>
      </c>
      <c r="C31" s="73" t="s">
        <v>162</v>
      </c>
    </row>
    <row r="32" spans="1:3" ht="15.75">
      <c r="A32" s="74" t="s">
        <v>86</v>
      </c>
      <c r="B32" s="27">
        <v>0.21650744104105338</v>
      </c>
      <c r="C32" s="73"/>
    </row>
    <row r="33" spans="1:3" ht="43.5" customHeight="1">
      <c r="A33" s="72" t="s">
        <v>163</v>
      </c>
      <c r="B33" s="78">
        <v>0.11501452876310189</v>
      </c>
      <c r="C33" s="73" t="s">
        <v>164</v>
      </c>
    </row>
    <row r="34" spans="1:3" ht="15.75">
      <c r="A34" s="74" t="s">
        <v>54</v>
      </c>
      <c r="B34" s="27">
        <v>4.7779977488060878E-2</v>
      </c>
      <c r="C34" s="73"/>
    </row>
    <row r="35" spans="1:3" ht="15.75">
      <c r="A35" s="72" t="s">
        <v>165</v>
      </c>
      <c r="B35" s="78">
        <v>5.9367174744465373E-2</v>
      </c>
      <c r="C35" s="73" t="s">
        <v>144</v>
      </c>
    </row>
    <row r="36" spans="1:3" ht="15.75">
      <c r="A36" s="74" t="s">
        <v>17</v>
      </c>
      <c r="B36" s="27">
        <v>0.11439296601905259</v>
      </c>
      <c r="C36" s="73"/>
    </row>
    <row r="37" spans="1:3" ht="15.75">
      <c r="A37" s="72" t="s">
        <v>166</v>
      </c>
      <c r="B37" s="78">
        <v>2.821555058039011E-2</v>
      </c>
      <c r="C37" s="73" t="s">
        <v>167</v>
      </c>
    </row>
    <row r="38" spans="1:3" ht="15.75">
      <c r="A38" s="74" t="s">
        <v>87</v>
      </c>
      <c r="B38" s="27">
        <v>7.9584240894494715E-2</v>
      </c>
      <c r="C38" s="73"/>
    </row>
    <row r="39" spans="1:3" ht="15.75">
      <c r="A39" s="72" t="s">
        <v>168</v>
      </c>
      <c r="B39" s="78">
        <v>0.16137482170376632</v>
      </c>
      <c r="C39" s="73" t="s">
        <v>169</v>
      </c>
    </row>
    <row r="40" spans="1:3" ht="15.75">
      <c r="A40" s="74" t="s">
        <v>88</v>
      </c>
      <c r="B40" s="27">
        <v>0.16154259686637518</v>
      </c>
      <c r="C40" s="73"/>
    </row>
    <row r="41" spans="1:3" ht="15.75">
      <c r="A41" s="74" t="s">
        <v>74</v>
      </c>
      <c r="B41" s="27">
        <v>4.664372168358371E-2</v>
      </c>
      <c r="C41" s="73"/>
    </row>
    <row r="42" spans="1:3" ht="15.75">
      <c r="A42" s="74" t="s">
        <v>57</v>
      </c>
      <c r="B42" s="27">
        <v>0.12949143700818763</v>
      </c>
      <c r="C42" s="73"/>
    </row>
    <row r="43" spans="1:3" ht="15.75">
      <c r="A43" s="74" t="s">
        <v>89</v>
      </c>
      <c r="B43" s="27">
        <v>9.8461583068116809E-2</v>
      </c>
      <c r="C43" s="73"/>
    </row>
    <row r="44" spans="1:3" ht="15.75">
      <c r="A44" s="74" t="s">
        <v>75</v>
      </c>
      <c r="B44" s="27">
        <v>0.13499779659569733</v>
      </c>
      <c r="C44" s="73"/>
    </row>
    <row r="45" spans="1:3" ht="15.75">
      <c r="A45" s="74" t="s">
        <v>90</v>
      </c>
      <c r="B45" s="27">
        <v>0.17293007945972017</v>
      </c>
      <c r="C45" s="73"/>
    </row>
    <row r="46" spans="1:3" ht="15.75">
      <c r="A46" s="74" t="s">
        <v>22</v>
      </c>
      <c r="B46" s="27">
        <v>0.16990698375507296</v>
      </c>
      <c r="C46" s="73"/>
    </row>
    <row r="47" spans="1:3" ht="15.75">
      <c r="A47" s="74" t="s">
        <v>24</v>
      </c>
      <c r="B47" s="27">
        <v>0.22698049229880879</v>
      </c>
      <c r="C47" s="73"/>
    </row>
    <row r="48" spans="1:3" ht="15.75">
      <c r="A48" s="74" t="s">
        <v>91</v>
      </c>
      <c r="B48" s="27">
        <v>0.1316948030453492</v>
      </c>
      <c r="C48" s="73"/>
    </row>
    <row r="49" spans="1:3" ht="15.75">
      <c r="A49" s="74" t="s">
        <v>59</v>
      </c>
      <c r="B49" s="27">
        <v>0.14186019471877845</v>
      </c>
      <c r="C49" s="73"/>
    </row>
    <row r="50" spans="1:3" ht="15.75">
      <c r="A50" s="74" t="s">
        <v>60</v>
      </c>
      <c r="B50" s="27">
        <v>0.14639757839355932</v>
      </c>
      <c r="C50" s="73"/>
    </row>
    <row r="51" spans="1:3" ht="15.75">
      <c r="A51" s="72" t="s">
        <v>170</v>
      </c>
      <c r="B51" s="78">
        <v>0.1999345970614157</v>
      </c>
      <c r="C51" s="73" t="s">
        <v>144</v>
      </c>
    </row>
    <row r="52" spans="1:3" ht="30">
      <c r="A52" s="72" t="s">
        <v>171</v>
      </c>
      <c r="B52" s="78">
        <v>0.12541818271181551</v>
      </c>
      <c r="C52" s="73" t="s">
        <v>141</v>
      </c>
    </row>
    <row r="53" spans="1:3" ht="15.75">
      <c r="A53" s="72" t="s">
        <v>172</v>
      </c>
      <c r="B53" s="78">
        <v>0.11017552146718002</v>
      </c>
      <c r="C53" s="73" t="s">
        <v>173</v>
      </c>
    </row>
    <row r="54" spans="1:3" ht="30">
      <c r="A54" s="72" t="s">
        <v>174</v>
      </c>
      <c r="B54" s="78">
        <v>0.10190117077301086</v>
      </c>
      <c r="C54" s="73" t="s">
        <v>175</v>
      </c>
    </row>
    <row r="55" spans="1:3" ht="15.75">
      <c r="A55" s="72" t="s">
        <v>176</v>
      </c>
      <c r="B55" s="78">
        <v>3.0642745189677866E-2</v>
      </c>
      <c r="C55" s="73" t="s">
        <v>173</v>
      </c>
    </row>
    <row r="56" spans="1:3" ht="15.75">
      <c r="A56" s="72" t="s">
        <v>177</v>
      </c>
      <c r="B56" s="78">
        <v>-0.12920436707011615</v>
      </c>
      <c r="C56" s="73" t="s">
        <v>173</v>
      </c>
    </row>
    <row r="57" spans="1:3" ht="15.75">
      <c r="A57" s="72" t="s">
        <v>178</v>
      </c>
      <c r="B57" s="78">
        <v>0.10171964025382461</v>
      </c>
      <c r="C57" s="73" t="s">
        <v>173</v>
      </c>
    </row>
    <row r="58" spans="1:3" ht="15.75">
      <c r="A58" s="72" t="s">
        <v>179</v>
      </c>
      <c r="B58" s="78">
        <v>6.8276212205259923E-2</v>
      </c>
      <c r="C58" s="73" t="s">
        <v>173</v>
      </c>
    </row>
    <row r="59" spans="1:3" ht="15.75">
      <c r="A59" s="72" t="s">
        <v>180</v>
      </c>
      <c r="B59" s="78">
        <v>9.8514946535034911E-2</v>
      </c>
      <c r="C59" s="73" t="s">
        <v>181</v>
      </c>
    </row>
    <row r="60" spans="1:3" ht="15.75">
      <c r="A60" s="74" t="s">
        <v>29</v>
      </c>
      <c r="B60" s="27">
        <v>8.076788880278804E-2</v>
      </c>
      <c r="C60" s="73"/>
    </row>
    <row r="61" spans="1:3" ht="15.75">
      <c r="A61" s="74" t="s">
        <v>31</v>
      </c>
      <c r="B61" s="27">
        <v>0.18433894181744018</v>
      </c>
      <c r="C61" s="73"/>
    </row>
    <row r="62" spans="1:3" ht="15.75">
      <c r="A62" s="74" t="s">
        <v>32</v>
      </c>
      <c r="B62" s="27">
        <v>0.21792284613773308</v>
      </c>
      <c r="C62" s="73"/>
    </row>
    <row r="63" spans="1:3" ht="15.75">
      <c r="A63" s="74" t="s">
        <v>63</v>
      </c>
      <c r="B63" s="27">
        <v>8.1854172841364481E-2</v>
      </c>
      <c r="C63" s="73"/>
    </row>
    <row r="64" spans="1:3" ht="15.75">
      <c r="A64" s="72" t="s">
        <v>182</v>
      </c>
      <c r="B64" s="78">
        <v>0.25534265387281341</v>
      </c>
      <c r="C64" s="73" t="s">
        <v>183</v>
      </c>
    </row>
    <row r="65" spans="1:3" ht="15.75">
      <c r="A65" s="72" t="s">
        <v>184</v>
      </c>
      <c r="B65" s="78">
        <v>-9.8459109567413921E-3</v>
      </c>
      <c r="C65" s="73" t="s">
        <v>183</v>
      </c>
    </row>
    <row r="66" spans="1:3" ht="15.75">
      <c r="A66" s="72" t="s">
        <v>185</v>
      </c>
      <c r="B66" s="78">
        <v>0.14787584767866457</v>
      </c>
      <c r="C66" s="73" t="s">
        <v>183</v>
      </c>
    </row>
    <row r="67" spans="1:3" ht="15.75">
      <c r="A67" s="72" t="s">
        <v>186</v>
      </c>
      <c r="B67" s="78">
        <v>0.10463378984649101</v>
      </c>
      <c r="C67" s="73" t="s">
        <v>183</v>
      </c>
    </row>
    <row r="68" spans="1:3" ht="15.75">
      <c r="A68" s="74" t="s">
        <v>92</v>
      </c>
      <c r="B68" s="27">
        <v>0.11722107659969505</v>
      </c>
      <c r="C68" s="73"/>
    </row>
    <row r="69" spans="1:3" ht="15.75">
      <c r="A69" s="74" t="s">
        <v>187</v>
      </c>
      <c r="B69" s="27">
        <v>0.11492096190623022</v>
      </c>
      <c r="C69" s="73"/>
    </row>
    <row r="70" spans="1:3" ht="15.75">
      <c r="A70" s="74" t="s">
        <v>76</v>
      </c>
      <c r="B70" s="27">
        <v>0.14748150289414089</v>
      </c>
      <c r="C70" s="73"/>
    </row>
    <row r="71" spans="1:3" ht="15.75">
      <c r="A71" s="72" t="s">
        <v>188</v>
      </c>
      <c r="B71" s="78">
        <v>6.181840301556514E-2</v>
      </c>
      <c r="C71" s="73" t="s">
        <v>167</v>
      </c>
    </row>
    <row r="72" spans="1:3" ht="15.75">
      <c r="A72" s="72" t="s">
        <v>189</v>
      </c>
      <c r="B72" s="78">
        <v>0.11235220811851598</v>
      </c>
      <c r="C72" s="73" t="s">
        <v>167</v>
      </c>
    </row>
    <row r="73" spans="1:3" ht="15.75">
      <c r="A73" s="72" t="s">
        <v>190</v>
      </c>
      <c r="B73" s="78">
        <v>8.5207174154068394E-2</v>
      </c>
      <c r="C73" s="73" t="s">
        <v>167</v>
      </c>
    </row>
    <row r="74" spans="1:3" ht="15.75">
      <c r="A74" s="72" t="s">
        <v>191</v>
      </c>
      <c r="B74" s="78">
        <v>5.1431223758058892E-2</v>
      </c>
      <c r="C74" s="73" t="s">
        <v>167</v>
      </c>
    </row>
    <row r="75" spans="1:3" ht="15.75">
      <c r="A75" s="72" t="s">
        <v>192</v>
      </c>
      <c r="B75" s="78">
        <v>3.6423508912101929E-2</v>
      </c>
      <c r="C75" s="73" t="s">
        <v>167</v>
      </c>
    </row>
    <row r="76" spans="1:3" ht="15.75">
      <c r="A76" s="72" t="s">
        <v>193</v>
      </c>
      <c r="B76" s="78">
        <v>4.3697819621294473E-2</v>
      </c>
      <c r="C76" s="73" t="s">
        <v>167</v>
      </c>
    </row>
    <row r="77" spans="1:3" ht="15.75">
      <c r="A77" s="72" t="s">
        <v>194</v>
      </c>
      <c r="B77" s="78">
        <v>6.9486899258511176E-2</v>
      </c>
      <c r="C77" s="73" t="s">
        <v>167</v>
      </c>
    </row>
    <row r="78" spans="1:3" ht="30">
      <c r="A78" s="72" t="s">
        <v>195</v>
      </c>
      <c r="B78" s="78">
        <v>0.10440579789134553</v>
      </c>
      <c r="C78" s="73" t="s">
        <v>141</v>
      </c>
    </row>
    <row r="79" spans="1:3" ht="30">
      <c r="A79" s="72" t="s">
        <v>196</v>
      </c>
      <c r="B79" s="78">
        <v>0.19846251764518683</v>
      </c>
      <c r="C79" s="73" t="s">
        <v>141</v>
      </c>
    </row>
    <row r="80" spans="1:3" ht="15.75">
      <c r="A80" s="72" t="s">
        <v>197</v>
      </c>
      <c r="B80" s="78">
        <v>0.12686776537989053</v>
      </c>
      <c r="C80" s="73" t="s">
        <v>160</v>
      </c>
    </row>
    <row r="81" spans="1:3" ht="45">
      <c r="A81" s="72" t="s">
        <v>198</v>
      </c>
      <c r="B81" s="78">
        <v>8.3045300568410169E-2</v>
      </c>
      <c r="C81" s="73" t="s">
        <v>199</v>
      </c>
    </row>
    <row r="82" spans="1:3" ht="15.75">
      <c r="A82" s="74" t="s">
        <v>94</v>
      </c>
      <c r="B82" s="27">
        <v>0.12798209290649581</v>
      </c>
      <c r="C82" s="73"/>
    </row>
    <row r="83" spans="1:3" ht="15.75">
      <c r="A83" s="74" t="s">
        <v>77</v>
      </c>
      <c r="B83" s="27">
        <v>0.18571647269716807</v>
      </c>
      <c r="C83" s="73"/>
    </row>
    <row r="84" spans="1:3" ht="15.75">
      <c r="A84" s="74" t="s">
        <v>78</v>
      </c>
      <c r="B84" s="27">
        <v>0.17618539748709153</v>
      </c>
      <c r="C84" s="73"/>
    </row>
    <row r="85" spans="1:3" ht="15.75">
      <c r="A85" s="74" t="s">
        <v>79</v>
      </c>
      <c r="B85" s="27">
        <v>0.23515498011455052</v>
      </c>
      <c r="C85" s="73"/>
    </row>
    <row r="86" spans="1:3" ht="15.75">
      <c r="A86" s="72" t="s">
        <v>200</v>
      </c>
      <c r="B86" s="78">
        <v>-5.2359228524176515E-2</v>
      </c>
      <c r="C86" s="73" t="s">
        <v>173</v>
      </c>
    </row>
    <row r="87" spans="1:3" ht="15.75">
      <c r="A87" s="72" t="s">
        <v>201</v>
      </c>
      <c r="B87" s="78">
        <v>3.6737258800436205E-2</v>
      </c>
      <c r="C87" s="73" t="s">
        <v>202</v>
      </c>
    </row>
    <row r="88" spans="1:3" ht="15.75">
      <c r="A88" s="72" t="s">
        <v>203</v>
      </c>
      <c r="B88" s="78">
        <v>0.19088888709629659</v>
      </c>
      <c r="C88" s="73" t="s">
        <v>202</v>
      </c>
    </row>
    <row r="89" spans="1:3" ht="15.75">
      <c r="A89" s="72" t="s">
        <v>204</v>
      </c>
      <c r="B89" s="78">
        <v>0.13479812093763796</v>
      </c>
      <c r="C89" s="73" t="s">
        <v>202</v>
      </c>
    </row>
    <row r="90" spans="1:3" ht="15.75">
      <c r="A90" s="74" t="s">
        <v>39</v>
      </c>
      <c r="B90" s="27">
        <v>0.38254324450284066</v>
      </c>
      <c r="C90" s="73"/>
    </row>
    <row r="91" spans="1:3" ht="15.75">
      <c r="A91" s="74" t="s">
        <v>65</v>
      </c>
      <c r="B91" s="27">
        <v>9.0007206293749337E-2</v>
      </c>
      <c r="C91" s="73"/>
    </row>
    <row r="92" spans="1:3" ht="15.75">
      <c r="A92" s="74" t="s">
        <v>80</v>
      </c>
      <c r="B92" s="27">
        <v>0.33045762903609616</v>
      </c>
      <c r="C92" s="73"/>
    </row>
    <row r="93" spans="1:3" ht="15.75">
      <c r="A93" s="72" t="s">
        <v>205</v>
      </c>
      <c r="B93" s="78">
        <v>9.2307508632805152E-2</v>
      </c>
      <c r="C93" s="73" t="s">
        <v>206</v>
      </c>
    </row>
    <row r="94" spans="1:3" ht="15.75">
      <c r="A94" s="72" t="s">
        <v>207</v>
      </c>
      <c r="B94" s="78">
        <v>-0.17640801001251563</v>
      </c>
      <c r="C94" s="73" t="s">
        <v>208</v>
      </c>
    </row>
    <row r="95" spans="1:3" ht="15.75">
      <c r="A95" s="74" t="s">
        <v>237</v>
      </c>
      <c r="B95" s="27">
        <v>0.18090707402951473</v>
      </c>
      <c r="C95" s="73"/>
    </row>
    <row r="96" spans="1:3" ht="16.5" thickBot="1">
      <c r="A96" s="75" t="s">
        <v>238</v>
      </c>
      <c r="B96" s="26">
        <v>0.31250396344006776</v>
      </c>
      <c r="C96" s="76"/>
    </row>
    <row r="97" ht="15.75" thickTop="1"/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9"/>
  <sheetViews>
    <sheetView topLeftCell="A25" workbookViewId="0">
      <selection activeCell="A31" sqref="A31"/>
    </sheetView>
  </sheetViews>
  <sheetFormatPr defaultRowHeight="15"/>
  <cols>
    <col min="1" max="1" width="54.7109375" customWidth="1"/>
    <col min="2" max="2" width="21.7109375" style="1" customWidth="1"/>
    <col min="3" max="3" width="28.140625" customWidth="1"/>
  </cols>
  <sheetData>
    <row r="1" spans="1:5" ht="33" thickTop="1" thickBot="1">
      <c r="A1" s="67" t="s">
        <v>133</v>
      </c>
      <c r="B1" s="68" t="s">
        <v>48</v>
      </c>
      <c r="C1" s="69" t="s">
        <v>97</v>
      </c>
      <c r="E1" s="80" t="s">
        <v>209</v>
      </c>
    </row>
    <row r="2" spans="1:5" ht="16.5" thickTop="1">
      <c r="A2" s="95" t="s">
        <v>3</v>
      </c>
      <c r="B2" s="27">
        <v>0.15730662106504298</v>
      </c>
      <c r="C2" s="81">
        <f>B2/(1-B2)</f>
        <v>0.18667124365431217</v>
      </c>
    </row>
    <row r="3" spans="1:5" ht="15.75">
      <c r="A3" s="95" t="s">
        <v>81</v>
      </c>
      <c r="B3" s="27">
        <v>0.11757753869199103</v>
      </c>
      <c r="C3" s="81">
        <f t="shared" ref="C3:C45" si="0">B3/(1-B3)</f>
        <v>0.13324404562153441</v>
      </c>
      <c r="E3" s="1" t="s">
        <v>233</v>
      </c>
    </row>
    <row r="4" spans="1:5" ht="15.75">
      <c r="A4" s="95" t="s">
        <v>82</v>
      </c>
      <c r="B4" s="27">
        <v>0.22840363239960421</v>
      </c>
      <c r="C4" s="81">
        <f t="shared" si="0"/>
        <v>0.29601439559639398</v>
      </c>
    </row>
    <row r="5" spans="1:5" ht="15.75">
      <c r="A5" s="95" t="s">
        <v>83</v>
      </c>
      <c r="B5" s="27">
        <v>0.17914187468531112</v>
      </c>
      <c r="C5" s="81">
        <f t="shared" si="0"/>
        <v>0.21823731673074961</v>
      </c>
    </row>
    <row r="6" spans="1:5" ht="15.75">
      <c r="A6" s="95" t="s">
        <v>84</v>
      </c>
      <c r="B6" s="27">
        <v>0.22383576860993351</v>
      </c>
      <c r="C6" s="81">
        <f t="shared" si="0"/>
        <v>0.28838712163926472</v>
      </c>
    </row>
    <row r="7" spans="1:5" ht="15.75">
      <c r="A7" s="95" t="s">
        <v>7</v>
      </c>
      <c r="B7" s="27">
        <v>0.19927840105223185</v>
      </c>
      <c r="C7" s="81">
        <f t="shared" si="0"/>
        <v>0.24887351772963848</v>
      </c>
    </row>
    <row r="8" spans="1:5" ht="15.75">
      <c r="A8" s="95" t="s">
        <v>52</v>
      </c>
      <c r="B8" s="27">
        <v>8.643020527707683E-2</v>
      </c>
      <c r="C8" s="81">
        <f t="shared" si="0"/>
        <v>9.4607117897642687E-2</v>
      </c>
    </row>
    <row r="9" spans="1:5" ht="15.75">
      <c r="A9" s="95" t="s">
        <v>9</v>
      </c>
      <c r="B9" s="27">
        <v>0.19401765427907783</v>
      </c>
      <c r="C9" s="81">
        <f t="shared" si="0"/>
        <v>0.24072196532485587</v>
      </c>
    </row>
    <row r="10" spans="1:5" ht="15.75">
      <c r="A10" s="95" t="s">
        <v>85</v>
      </c>
      <c r="B10" s="27">
        <v>0.3080153540427214</v>
      </c>
      <c r="C10" s="81">
        <f t="shared" si="0"/>
        <v>0.4451187693863044</v>
      </c>
    </row>
    <row r="11" spans="1:5" ht="15.75">
      <c r="A11" s="95" t="s">
        <v>71</v>
      </c>
      <c r="B11" s="27">
        <v>0.23843053935457753</v>
      </c>
      <c r="C11" s="81">
        <f t="shared" si="0"/>
        <v>0.3130778631177123</v>
      </c>
    </row>
    <row r="12" spans="1:5" ht="15.75">
      <c r="A12" s="74" t="s">
        <v>72</v>
      </c>
      <c r="B12" s="27">
        <v>7.782504600407604E-2</v>
      </c>
      <c r="C12" s="81">
        <f t="shared" si="0"/>
        <v>8.439292963536725E-2</v>
      </c>
    </row>
    <row r="13" spans="1:5" ht="15.75">
      <c r="A13" s="74" t="s">
        <v>53</v>
      </c>
      <c r="B13" s="27">
        <v>8.8236626362460394E-2</v>
      </c>
      <c r="C13" s="81">
        <f t="shared" si="0"/>
        <v>9.6775796126175373E-2</v>
      </c>
    </row>
    <row r="14" spans="1:5" ht="15.75">
      <c r="A14" s="74" t="s">
        <v>73</v>
      </c>
      <c r="B14" s="27">
        <v>9.1876264680283842E-2</v>
      </c>
      <c r="C14" s="81">
        <f t="shared" si="0"/>
        <v>0.10117152663996572</v>
      </c>
    </row>
    <row r="15" spans="1:5" ht="15.75">
      <c r="A15" s="95" t="s">
        <v>86</v>
      </c>
      <c r="B15" s="27">
        <v>0.21650744104105338</v>
      </c>
      <c r="C15" s="81">
        <f t="shared" si="0"/>
        <v>0.27633630793984082</v>
      </c>
    </row>
    <row r="16" spans="1:5" ht="15.75">
      <c r="A16" s="95" t="s">
        <v>54</v>
      </c>
      <c r="B16" s="27">
        <v>4.7779977488060878E-2</v>
      </c>
      <c r="C16" s="81">
        <f t="shared" si="0"/>
        <v>5.0177455166315617E-2</v>
      </c>
    </row>
    <row r="17" spans="1:3" ht="15.75">
      <c r="A17" s="95" t="s">
        <v>17</v>
      </c>
      <c r="B17" s="27">
        <v>0.11439296601905259</v>
      </c>
      <c r="C17" s="81">
        <f t="shared" si="0"/>
        <v>0.12916898989028761</v>
      </c>
    </row>
    <row r="18" spans="1:3" ht="15.75">
      <c r="A18" s="95" t="s">
        <v>87</v>
      </c>
      <c r="B18" s="27">
        <v>7.9584240894494715E-2</v>
      </c>
      <c r="C18" s="81">
        <f t="shared" si="0"/>
        <v>8.6465534848987891E-2</v>
      </c>
    </row>
    <row r="19" spans="1:3" ht="15.75">
      <c r="A19" s="95" t="s">
        <v>88</v>
      </c>
      <c r="B19" s="27">
        <v>0.16154259686637518</v>
      </c>
      <c r="C19" s="81">
        <f t="shared" si="0"/>
        <v>0.19266643274020942</v>
      </c>
    </row>
    <row r="20" spans="1:3" ht="15.75">
      <c r="A20" s="74" t="s">
        <v>74</v>
      </c>
      <c r="B20" s="27">
        <v>4.664372168358371E-2</v>
      </c>
      <c r="C20" s="81">
        <f t="shared" si="0"/>
        <v>4.8925803232716308E-2</v>
      </c>
    </row>
    <row r="21" spans="1:3" ht="15.75">
      <c r="A21" s="74" t="s">
        <v>57</v>
      </c>
      <c r="B21" s="27">
        <v>0.12949143700818763</v>
      </c>
      <c r="C21" s="81">
        <f t="shared" si="0"/>
        <v>0.14875377740472104</v>
      </c>
    </row>
    <row r="22" spans="1:3" ht="15.75">
      <c r="A22" s="95" t="s">
        <v>89</v>
      </c>
      <c r="B22" s="27">
        <v>9.8461583068116809E-2</v>
      </c>
      <c r="C22" s="81">
        <f t="shared" si="0"/>
        <v>0.1092150719469076</v>
      </c>
    </row>
    <row r="23" spans="1:3" ht="15.75">
      <c r="A23" s="74" t="s">
        <v>75</v>
      </c>
      <c r="B23" s="27">
        <v>0.13499779659569733</v>
      </c>
      <c r="C23" s="81">
        <f t="shared" si="0"/>
        <v>0.15606641932748841</v>
      </c>
    </row>
    <row r="24" spans="1:3" ht="15.75">
      <c r="A24" s="74" t="s">
        <v>90</v>
      </c>
      <c r="B24" s="27">
        <v>0.17293007945972017</v>
      </c>
      <c r="C24" s="81">
        <f t="shared" si="0"/>
        <v>0.20908761782408233</v>
      </c>
    </row>
    <row r="25" spans="1:3" ht="15.75">
      <c r="A25" s="95" t="s">
        <v>22</v>
      </c>
      <c r="B25" s="27">
        <v>0.16990698375507296</v>
      </c>
      <c r="C25" s="81">
        <f t="shared" si="0"/>
        <v>0.20468427083470395</v>
      </c>
    </row>
    <row r="26" spans="1:3" ht="15.75">
      <c r="A26" s="74" t="s">
        <v>24</v>
      </c>
      <c r="B26" s="27">
        <v>0.22698049229880879</v>
      </c>
      <c r="C26" s="81">
        <f t="shared" si="0"/>
        <v>0.29362841433821557</v>
      </c>
    </row>
    <row r="27" spans="1:3" ht="15.75">
      <c r="A27" s="74" t="s">
        <v>91</v>
      </c>
      <c r="B27" s="27">
        <v>0.1316948030453492</v>
      </c>
      <c r="C27" s="81">
        <f t="shared" si="0"/>
        <v>0.1516687951508682</v>
      </c>
    </row>
    <row r="28" spans="1:3" ht="15.75">
      <c r="A28" s="74" t="s">
        <v>59</v>
      </c>
      <c r="B28" s="27">
        <v>0.14186019471877845</v>
      </c>
      <c r="C28" s="81">
        <f t="shared" si="0"/>
        <v>0.1653112859300232</v>
      </c>
    </row>
    <row r="29" spans="1:3" ht="15.75">
      <c r="A29" s="74" t="s">
        <v>60</v>
      </c>
      <c r="B29" s="27">
        <v>0.14639757839355932</v>
      </c>
      <c r="C29" s="81">
        <f t="shared" si="0"/>
        <v>0.1715055799842341</v>
      </c>
    </row>
    <row r="30" spans="1:3" ht="15.75">
      <c r="A30" s="95" t="s">
        <v>29</v>
      </c>
      <c r="B30" s="27">
        <v>8.076788880278804E-2</v>
      </c>
      <c r="C30" s="81">
        <f t="shared" si="0"/>
        <v>8.786452063515883E-2</v>
      </c>
    </row>
    <row r="31" spans="1:3" ht="15.75">
      <c r="A31" s="74" t="s">
        <v>31</v>
      </c>
      <c r="B31" s="27">
        <v>0.18433894181744018</v>
      </c>
      <c r="C31" s="81">
        <f t="shared" si="0"/>
        <v>0.22599943931144711</v>
      </c>
    </row>
    <row r="32" spans="1:3" ht="15.75">
      <c r="A32" s="74" t="s">
        <v>32</v>
      </c>
      <c r="B32" s="27">
        <v>0.21792284613773308</v>
      </c>
      <c r="C32" s="81">
        <f t="shared" si="0"/>
        <v>0.2786462244313454</v>
      </c>
    </row>
    <row r="33" spans="1:3" ht="15.75">
      <c r="A33" s="95" t="s">
        <v>63</v>
      </c>
      <c r="B33" s="27">
        <v>8.1854172841364481E-2</v>
      </c>
      <c r="C33" s="81">
        <f t="shared" si="0"/>
        <v>8.9151603612551047E-2</v>
      </c>
    </row>
    <row r="34" spans="1:3" ht="15.75">
      <c r="A34" s="95" t="s">
        <v>92</v>
      </c>
      <c r="B34" s="27">
        <v>0.11722107659969505</v>
      </c>
      <c r="C34" s="81">
        <f t="shared" si="0"/>
        <v>0.1327864468582696</v>
      </c>
    </row>
    <row r="35" spans="1:3" ht="15.75">
      <c r="A35" s="74" t="s">
        <v>187</v>
      </c>
      <c r="B35" s="27">
        <v>0.11492096190623022</v>
      </c>
      <c r="C35" s="81">
        <f t="shared" si="0"/>
        <v>0.12984259818619148</v>
      </c>
    </row>
    <row r="36" spans="1:3" ht="15.75">
      <c r="A36" s="95" t="s">
        <v>76</v>
      </c>
      <c r="B36" s="27">
        <v>0.14748150289414089</v>
      </c>
      <c r="C36" s="81">
        <f t="shared" si="0"/>
        <v>0.1729950768162955</v>
      </c>
    </row>
    <row r="37" spans="1:3" ht="15.75">
      <c r="A37" s="95" t="s">
        <v>94</v>
      </c>
      <c r="B37" s="27">
        <v>0.12798209290649581</v>
      </c>
      <c r="C37" s="81">
        <f t="shared" si="0"/>
        <v>0.14676544124313795</v>
      </c>
    </row>
    <row r="38" spans="1:3" ht="15.75">
      <c r="A38" s="74" t="s">
        <v>77</v>
      </c>
      <c r="B38" s="27">
        <v>0.18571647269716807</v>
      </c>
      <c r="C38" s="81">
        <f t="shared" si="0"/>
        <v>0.22807347375958906</v>
      </c>
    </row>
    <row r="39" spans="1:3" ht="15.75">
      <c r="A39" s="74" t="s">
        <v>78</v>
      </c>
      <c r="B39" s="27">
        <v>0.17618539748709153</v>
      </c>
      <c r="C39" s="81">
        <f t="shared" si="0"/>
        <v>0.21386534901137644</v>
      </c>
    </row>
    <row r="40" spans="1:3" ht="15.75">
      <c r="A40" s="74" t="s">
        <v>79</v>
      </c>
      <c r="B40" s="27">
        <v>0.23515498011455052</v>
      </c>
      <c r="C40" s="81">
        <f t="shared" si="0"/>
        <v>0.30745441756261888</v>
      </c>
    </row>
    <row r="41" spans="1:3" ht="15.75">
      <c r="A41" s="95" t="s">
        <v>39</v>
      </c>
      <c r="B41" s="27">
        <v>0.38254324450284066</v>
      </c>
      <c r="C41" s="81">
        <f t="shared" si="0"/>
        <v>0.61954661779484022</v>
      </c>
    </row>
    <row r="42" spans="1:3" ht="15.75">
      <c r="A42" s="95" t="s">
        <v>65</v>
      </c>
      <c r="B42" s="27">
        <v>9.0007206293749337E-2</v>
      </c>
      <c r="C42" s="81">
        <f t="shared" si="0"/>
        <v>9.8909801172342063E-2</v>
      </c>
    </row>
    <row r="43" spans="1:3" ht="15.75">
      <c r="A43" s="95" t="s">
        <v>80</v>
      </c>
      <c r="B43" s="27">
        <v>0.33045762903609616</v>
      </c>
      <c r="C43" s="81">
        <f t="shared" si="0"/>
        <v>0.49355745561009706</v>
      </c>
    </row>
    <row r="44" spans="1:3" ht="15.75">
      <c r="A44" s="74" t="s">
        <v>66</v>
      </c>
      <c r="B44" s="27">
        <v>0.18090707402951473</v>
      </c>
      <c r="C44" s="81">
        <f t="shared" si="0"/>
        <v>0.22086269859451016</v>
      </c>
    </row>
    <row r="45" spans="1:3" ht="16.5" thickBot="1">
      <c r="A45" s="82" t="s">
        <v>67</v>
      </c>
      <c r="B45" s="83">
        <v>0.31250396344006776</v>
      </c>
      <c r="C45" s="84">
        <f t="shared" si="0"/>
        <v>0.45455384005377508</v>
      </c>
    </row>
    <row r="46" spans="1:3" ht="16.5" thickTop="1">
      <c r="A46" s="85" t="s">
        <v>210</v>
      </c>
      <c r="B46" s="86">
        <f>AVERAGE(B2:B45)</f>
        <v>0.16307983796243786</v>
      </c>
      <c r="C46" s="87"/>
    </row>
    <row r="47" spans="1:3" ht="23.25">
      <c r="A47" s="94" t="s">
        <v>211</v>
      </c>
      <c r="B47" s="92">
        <f>B46/(1-B46)</f>
        <v>0.19485710269591833</v>
      </c>
      <c r="C47" s="93">
        <f>AVERAGE(C2:C45)</f>
        <v>0.20549614477984238</v>
      </c>
    </row>
    <row r="48" spans="1:3" ht="15.75" thickBot="1">
      <c r="A48" s="89"/>
      <c r="B48" s="90" t="s">
        <v>131</v>
      </c>
      <c r="C48" s="91" t="s">
        <v>132</v>
      </c>
    </row>
    <row r="49" ht="15.75" thickTop="1"/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G14" sqref="G14"/>
    </sheetView>
  </sheetViews>
  <sheetFormatPr defaultRowHeight="15"/>
  <cols>
    <col min="1" max="1" width="62.5703125" customWidth="1"/>
    <col min="2" max="2" width="13.7109375" style="125" customWidth="1"/>
    <col min="3" max="3" width="17.85546875" customWidth="1"/>
  </cols>
  <sheetData>
    <row r="1" spans="1:5" ht="64.5" thickTop="1" thickBot="1">
      <c r="A1" s="67" t="s">
        <v>133</v>
      </c>
      <c r="B1" s="68" t="s">
        <v>48</v>
      </c>
      <c r="C1" s="69" t="s">
        <v>97</v>
      </c>
      <c r="E1" s="80" t="s">
        <v>209</v>
      </c>
    </row>
    <row r="2" spans="1:5" ht="16.5" thickTop="1">
      <c r="A2" s="95" t="s">
        <v>212</v>
      </c>
      <c r="B2" s="111">
        <v>0.15730662106504298</v>
      </c>
      <c r="C2" s="81">
        <f>B2/(1-B2)</f>
        <v>0.18667124365431217</v>
      </c>
    </row>
    <row r="3" spans="1:5" ht="15.75">
      <c r="A3" s="95" t="s">
        <v>81</v>
      </c>
      <c r="B3" s="111">
        <v>0.11757753869199103</v>
      </c>
      <c r="C3" s="81">
        <f t="shared" ref="C3:C26" si="0">B3/(1-B3)</f>
        <v>0.13324404562153441</v>
      </c>
      <c r="E3" s="1" t="s">
        <v>231</v>
      </c>
    </row>
    <row r="4" spans="1:5" ht="15.75">
      <c r="A4" s="95" t="s">
        <v>213</v>
      </c>
      <c r="B4" s="111">
        <v>0.22840363239960421</v>
      </c>
      <c r="C4" s="81">
        <f t="shared" si="0"/>
        <v>0.29601439559639398</v>
      </c>
    </row>
    <row r="5" spans="1:5" ht="15.75">
      <c r="A5" s="95" t="s">
        <v>214</v>
      </c>
      <c r="B5" s="111">
        <v>0.17914187468531112</v>
      </c>
      <c r="C5" s="81">
        <f t="shared" si="0"/>
        <v>0.21823731673074961</v>
      </c>
    </row>
    <row r="6" spans="1:5" ht="15.75">
      <c r="A6" s="95" t="s">
        <v>216</v>
      </c>
      <c r="B6" s="111">
        <v>0.22383576860993351</v>
      </c>
      <c r="C6" s="81">
        <f t="shared" si="0"/>
        <v>0.28838712163926472</v>
      </c>
    </row>
    <row r="7" spans="1:5" ht="15.75">
      <c r="A7" s="95" t="s">
        <v>215</v>
      </c>
      <c r="B7" s="111">
        <v>0.19927840105223185</v>
      </c>
      <c r="C7" s="81">
        <f t="shared" si="0"/>
        <v>0.24887351772963848</v>
      </c>
    </row>
    <row r="8" spans="1:5" ht="15.75">
      <c r="A8" s="95" t="s">
        <v>217</v>
      </c>
      <c r="B8" s="111">
        <v>8.643020527707683E-2</v>
      </c>
      <c r="C8" s="81">
        <f t="shared" si="0"/>
        <v>9.4607117897642687E-2</v>
      </c>
    </row>
    <row r="9" spans="1:5" ht="15.75">
      <c r="A9" s="95" t="s">
        <v>218</v>
      </c>
      <c r="B9" s="111">
        <v>0.19401765427907783</v>
      </c>
      <c r="C9" s="81">
        <f t="shared" si="0"/>
        <v>0.24072196532485587</v>
      </c>
    </row>
    <row r="10" spans="1:5" ht="15.75">
      <c r="A10" s="95" t="s">
        <v>85</v>
      </c>
      <c r="B10" s="111">
        <v>0.3080153540427214</v>
      </c>
      <c r="C10" s="81">
        <f t="shared" si="0"/>
        <v>0.4451187693863044</v>
      </c>
    </row>
    <row r="11" spans="1:5" ht="15.75">
      <c r="A11" s="95" t="s">
        <v>219</v>
      </c>
      <c r="B11" s="111">
        <v>0.23843053935457753</v>
      </c>
      <c r="C11" s="81">
        <f t="shared" si="0"/>
        <v>0.3130778631177123</v>
      </c>
    </row>
    <row r="12" spans="1:5" ht="15.75">
      <c r="A12" s="74" t="s">
        <v>86</v>
      </c>
      <c r="B12" s="111">
        <v>0.21650744104105338</v>
      </c>
      <c r="C12" s="81">
        <f t="shared" si="0"/>
        <v>0.27633630793984082</v>
      </c>
    </row>
    <row r="13" spans="1:5" ht="15.75">
      <c r="A13" s="95" t="s">
        <v>220</v>
      </c>
      <c r="B13" s="111">
        <v>4.7779977488060878E-2</v>
      </c>
      <c r="C13" s="81">
        <f t="shared" si="0"/>
        <v>5.0177455166315617E-2</v>
      </c>
    </row>
    <row r="14" spans="1:5" ht="15.75">
      <c r="A14" s="95" t="s">
        <v>221</v>
      </c>
      <c r="B14" s="111">
        <v>0.11439296601905259</v>
      </c>
      <c r="C14" s="81">
        <f t="shared" si="0"/>
        <v>0.12916898989028761</v>
      </c>
    </row>
    <row r="15" spans="1:5" ht="15.75">
      <c r="A15" s="95" t="s">
        <v>222</v>
      </c>
      <c r="B15" s="111">
        <v>7.9584240894494715E-2</v>
      </c>
      <c r="C15" s="81">
        <f t="shared" si="0"/>
        <v>8.6465534848987891E-2</v>
      </c>
    </row>
    <row r="16" spans="1:5" ht="15.75">
      <c r="A16" s="95" t="s">
        <v>88</v>
      </c>
      <c r="B16" s="111">
        <v>0.16154259686637518</v>
      </c>
      <c r="C16" s="81">
        <f t="shared" si="0"/>
        <v>0.19266643274020942</v>
      </c>
    </row>
    <row r="17" spans="1:3" ht="15.75">
      <c r="A17" s="95" t="s">
        <v>223</v>
      </c>
      <c r="B17" s="111">
        <v>9.8461583068116809E-2</v>
      </c>
      <c r="C17" s="81">
        <f t="shared" si="0"/>
        <v>0.1092150719469076</v>
      </c>
    </row>
    <row r="18" spans="1:3" ht="15.75">
      <c r="A18" s="95" t="s">
        <v>224</v>
      </c>
      <c r="B18" s="111">
        <v>0.16990698375507296</v>
      </c>
      <c r="C18" s="81">
        <f t="shared" si="0"/>
        <v>0.20468427083470395</v>
      </c>
    </row>
    <row r="19" spans="1:3" ht="15.75">
      <c r="A19" s="74" t="s">
        <v>225</v>
      </c>
      <c r="B19" s="111">
        <v>8.076788880278804E-2</v>
      </c>
      <c r="C19" s="81">
        <f t="shared" si="0"/>
        <v>8.786452063515883E-2</v>
      </c>
    </row>
    <row r="20" spans="1:3" ht="15.75">
      <c r="A20" s="74" t="s">
        <v>226</v>
      </c>
      <c r="B20" s="111">
        <v>8.1854172841364481E-2</v>
      </c>
      <c r="C20" s="81">
        <f t="shared" si="0"/>
        <v>8.9151603612551047E-2</v>
      </c>
    </row>
    <row r="21" spans="1:3" ht="15.75">
      <c r="A21" s="74" t="s">
        <v>92</v>
      </c>
      <c r="B21" s="111">
        <v>0.11722107659969505</v>
      </c>
      <c r="C21" s="81">
        <f t="shared" si="0"/>
        <v>0.1327864468582696</v>
      </c>
    </row>
    <row r="22" spans="1:3" ht="15.75">
      <c r="A22" s="74" t="s">
        <v>227</v>
      </c>
      <c r="B22" s="111">
        <v>0.14748150289414089</v>
      </c>
      <c r="C22" s="81">
        <f t="shared" si="0"/>
        <v>0.1729950768162955</v>
      </c>
    </row>
    <row r="23" spans="1:3" ht="15.75">
      <c r="A23" s="95" t="s">
        <v>94</v>
      </c>
      <c r="B23" s="111">
        <v>0.12798209290649581</v>
      </c>
      <c r="C23" s="81">
        <f t="shared" si="0"/>
        <v>0.14676544124313795</v>
      </c>
    </row>
    <row r="24" spans="1:3" ht="15.75">
      <c r="A24" s="95" t="s">
        <v>228</v>
      </c>
      <c r="B24" s="111">
        <v>0.38254324450284066</v>
      </c>
      <c r="C24" s="81">
        <f t="shared" si="0"/>
        <v>0.61954661779484022</v>
      </c>
    </row>
    <row r="25" spans="1:3" ht="15.75">
      <c r="A25" s="95" t="s">
        <v>229</v>
      </c>
      <c r="B25" s="111">
        <v>9.0007206293749337E-2</v>
      </c>
      <c r="C25" s="81">
        <f t="shared" si="0"/>
        <v>9.8909801172342063E-2</v>
      </c>
    </row>
    <row r="26" spans="1:3" ht="16.5" thickBot="1">
      <c r="A26" s="95" t="s">
        <v>230</v>
      </c>
      <c r="B26" s="111">
        <v>0.33045762903609616</v>
      </c>
      <c r="C26" s="81">
        <f t="shared" si="0"/>
        <v>0.49355745561009706</v>
      </c>
    </row>
    <row r="27" spans="1:3" ht="16.5" thickTop="1">
      <c r="A27" s="85" t="s">
        <v>210</v>
      </c>
      <c r="B27" s="129">
        <f>AVERAGE(B2:B26)</f>
        <v>0.16715712769867866</v>
      </c>
      <c r="C27" s="87"/>
    </row>
    <row r="28" spans="1:3" ht="15.75">
      <c r="A28" s="88" t="s">
        <v>211</v>
      </c>
      <c r="B28" s="130">
        <f>B27/(1-B27)</f>
        <v>0.2007066798047849</v>
      </c>
      <c r="C28" s="45">
        <f>AVERAGE(C2:C26)</f>
        <v>0.21420977535233413</v>
      </c>
    </row>
    <row r="29" spans="1:3" ht="15.75" thickBot="1">
      <c r="A29" s="89"/>
      <c r="B29" s="131" t="s">
        <v>131</v>
      </c>
      <c r="C29" s="91" t="s">
        <v>132</v>
      </c>
    </row>
    <row r="30" spans="1:3" ht="15.75" thickTop="1"/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1" sqref="B1"/>
    </sheetView>
  </sheetViews>
  <sheetFormatPr defaultRowHeight="15"/>
  <cols>
    <col min="1" max="1" width="52.28515625" customWidth="1"/>
    <col min="2" max="2" width="12" style="125" customWidth="1"/>
    <col min="3" max="3" width="17.28515625" customWidth="1"/>
  </cols>
  <sheetData>
    <row r="1" spans="1:5" ht="73.5" customHeight="1" thickTop="1" thickBot="1">
      <c r="A1" s="67" t="s">
        <v>133</v>
      </c>
      <c r="B1" s="68" t="s">
        <v>48</v>
      </c>
      <c r="C1" s="69" t="s">
        <v>97</v>
      </c>
      <c r="E1" s="80" t="s">
        <v>209</v>
      </c>
    </row>
    <row r="2" spans="1:5" ht="16.5" thickTop="1">
      <c r="A2" s="74" t="s">
        <v>212</v>
      </c>
      <c r="B2" s="111">
        <v>0.15730662106504298</v>
      </c>
      <c r="C2" s="81">
        <f>B2/(1-B2)</f>
        <v>0.18667124365431217</v>
      </c>
    </row>
    <row r="3" spans="1:5" ht="15.75">
      <c r="A3" s="95" t="s">
        <v>81</v>
      </c>
      <c r="B3" s="111">
        <v>0.11757753869199103</v>
      </c>
      <c r="C3" s="81">
        <f t="shared" ref="C3:C21" si="0">B3/(1-B3)</f>
        <v>0.13324404562153441</v>
      </c>
      <c r="E3" s="1" t="s">
        <v>232</v>
      </c>
    </row>
    <row r="4" spans="1:5" ht="15.75">
      <c r="A4" s="95" t="s">
        <v>213</v>
      </c>
      <c r="B4" s="111">
        <v>0.22840363239960421</v>
      </c>
      <c r="C4" s="81">
        <f t="shared" si="0"/>
        <v>0.29601439559639398</v>
      </c>
    </row>
    <row r="5" spans="1:5" ht="15.75">
      <c r="A5" s="95" t="s">
        <v>214</v>
      </c>
      <c r="B5" s="111">
        <v>0.17914187468531112</v>
      </c>
      <c r="C5" s="81">
        <f t="shared" si="0"/>
        <v>0.21823731673074961</v>
      </c>
    </row>
    <row r="6" spans="1:5" ht="15.75">
      <c r="A6" s="74" t="s">
        <v>216</v>
      </c>
      <c r="B6" s="111">
        <v>0.22383576860993351</v>
      </c>
      <c r="C6" s="81">
        <f t="shared" si="0"/>
        <v>0.28838712163926472</v>
      </c>
    </row>
    <row r="7" spans="1:5" ht="15.75">
      <c r="A7" s="74" t="s">
        <v>215</v>
      </c>
      <c r="B7" s="111">
        <v>0.19927840105223185</v>
      </c>
      <c r="C7" s="81">
        <f t="shared" si="0"/>
        <v>0.24887351772963848</v>
      </c>
    </row>
    <row r="8" spans="1:5" ht="15.75">
      <c r="A8" s="74" t="s">
        <v>217</v>
      </c>
      <c r="B8" s="111">
        <v>8.643020527707683E-2</v>
      </c>
      <c r="C8" s="81">
        <f t="shared" si="0"/>
        <v>9.4607117897642687E-2</v>
      </c>
    </row>
    <row r="9" spans="1:5" ht="15.75">
      <c r="A9" s="95" t="s">
        <v>218</v>
      </c>
      <c r="B9" s="111">
        <v>0.19401765427907783</v>
      </c>
      <c r="C9" s="81">
        <f t="shared" si="0"/>
        <v>0.24072196532485587</v>
      </c>
    </row>
    <row r="10" spans="1:5" ht="15.75">
      <c r="A10" s="95" t="s">
        <v>85</v>
      </c>
      <c r="B10" s="111">
        <v>0.3080153540427214</v>
      </c>
      <c r="C10" s="81">
        <f t="shared" si="0"/>
        <v>0.4451187693863044</v>
      </c>
    </row>
    <row r="11" spans="1:5" ht="15.75">
      <c r="A11" s="95" t="s">
        <v>219</v>
      </c>
      <c r="B11" s="111">
        <v>0.23843053935457753</v>
      </c>
      <c r="C11" s="81">
        <f t="shared" si="0"/>
        <v>0.3130778631177123</v>
      </c>
    </row>
    <row r="12" spans="1:5" ht="15.75">
      <c r="A12" s="74" t="s">
        <v>220</v>
      </c>
      <c r="B12" s="111">
        <v>4.7779977488060878E-2</v>
      </c>
      <c r="C12" s="81">
        <f t="shared" si="0"/>
        <v>5.0177455166315617E-2</v>
      </c>
    </row>
    <row r="13" spans="1:5" ht="15.75">
      <c r="A13" s="95" t="s">
        <v>221</v>
      </c>
      <c r="B13" s="111">
        <v>0.11439296601905259</v>
      </c>
      <c r="C13" s="81">
        <f t="shared" si="0"/>
        <v>0.12916898989028761</v>
      </c>
    </row>
    <row r="14" spans="1:5" ht="15.75">
      <c r="A14" s="95" t="s">
        <v>222</v>
      </c>
      <c r="B14" s="111">
        <v>7.9584240894494715E-2</v>
      </c>
      <c r="C14" s="81">
        <f t="shared" si="0"/>
        <v>8.6465534848987891E-2</v>
      </c>
    </row>
    <row r="15" spans="1:5" ht="15.75">
      <c r="A15" s="74" t="s">
        <v>88</v>
      </c>
      <c r="B15" s="111">
        <v>0.16154259686637518</v>
      </c>
      <c r="C15" s="81">
        <f t="shared" si="0"/>
        <v>0.19266643274020942</v>
      </c>
    </row>
    <row r="16" spans="1:5" ht="15.75">
      <c r="A16" s="95" t="s">
        <v>223</v>
      </c>
      <c r="B16" s="111">
        <v>9.8461583068116809E-2</v>
      </c>
      <c r="C16" s="81">
        <f t="shared" si="0"/>
        <v>0.1092150719469076</v>
      </c>
    </row>
    <row r="17" spans="1:3" ht="15.75">
      <c r="A17" s="95" t="s">
        <v>224</v>
      </c>
      <c r="B17" s="111">
        <v>0.16990698375507296</v>
      </c>
      <c r="C17" s="81">
        <f t="shared" si="0"/>
        <v>0.20468427083470395</v>
      </c>
    </row>
    <row r="18" spans="1:3" ht="15.75">
      <c r="A18" s="95" t="s">
        <v>94</v>
      </c>
      <c r="B18" s="111">
        <v>0.12798209290649581</v>
      </c>
      <c r="C18" s="81">
        <f t="shared" si="0"/>
        <v>0.14676544124313795</v>
      </c>
    </row>
    <row r="19" spans="1:3" ht="15.75">
      <c r="A19" s="95" t="s">
        <v>228</v>
      </c>
      <c r="B19" s="111">
        <v>0.38254324450284066</v>
      </c>
      <c r="C19" s="81">
        <f t="shared" si="0"/>
        <v>0.61954661779484022</v>
      </c>
    </row>
    <row r="20" spans="1:3" ht="15.75">
      <c r="A20" s="74" t="s">
        <v>229</v>
      </c>
      <c r="B20" s="111">
        <v>9.0007206293749337E-2</v>
      </c>
      <c r="C20" s="81">
        <f t="shared" si="0"/>
        <v>9.8909801172342063E-2</v>
      </c>
    </row>
    <row r="21" spans="1:3" ht="16.5" thickBot="1">
      <c r="A21" s="74" t="s">
        <v>230</v>
      </c>
      <c r="B21" s="111">
        <v>0.33045762903609616</v>
      </c>
      <c r="C21" s="81">
        <f t="shared" si="0"/>
        <v>0.49355745561009706</v>
      </c>
    </row>
    <row r="22" spans="1:3" ht="16.5" thickTop="1">
      <c r="A22" s="85" t="s">
        <v>210</v>
      </c>
      <c r="B22" s="129">
        <f>AVERAGE(B2:B21)</f>
        <v>0.17675480551439621</v>
      </c>
      <c r="C22" s="87"/>
    </row>
    <row r="23" spans="1:3" ht="15.75">
      <c r="A23" s="88" t="s">
        <v>211</v>
      </c>
      <c r="B23" s="130">
        <f>B22/(1-B22)</f>
        <v>0.21470493444524702</v>
      </c>
      <c r="C23" s="45">
        <f>AVERAGE(C2:C21)</f>
        <v>0.22980552139731186</v>
      </c>
    </row>
    <row r="24" spans="1:3" ht="15.75" thickBot="1">
      <c r="A24" s="89"/>
      <c r="B24" s="131" t="s">
        <v>131</v>
      </c>
      <c r="C24" s="91" t="s">
        <v>132</v>
      </c>
    </row>
    <row r="25" spans="1:3" ht="15.75" thickTop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</vt:lpstr>
      <vt:lpstr>USA</vt:lpstr>
      <vt:lpstr>USA-УС-3</vt:lpstr>
      <vt:lpstr>EUROPE</vt:lpstr>
      <vt:lpstr>EUROPE-УС-3</vt:lpstr>
      <vt:lpstr>Отбор Отраслей </vt:lpstr>
      <vt:lpstr>ОС</vt:lpstr>
      <vt:lpstr>УС-1</vt:lpstr>
      <vt:lpstr>УС-2</vt:lpstr>
      <vt:lpstr>УС-3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2016-07-24T12:07:26Z</dcterms:created>
  <dcterms:modified xsi:type="dcterms:W3CDTF">2016-07-26T11:12:23Z</dcterms:modified>
</cp:coreProperties>
</file>